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520" windowHeight="11580"/>
  </bookViews>
  <sheets>
    <sheet name="01.06.2017" sheetId="1" r:id="rId1"/>
    <sheet name="01.07.2017 " sheetId="2" r:id="rId2"/>
  </sheets>
  <definedNames>
    <definedName name="_xlnm.Print_Area" localSheetId="0">'01.06.2017'!$A$3:$BA$54</definedName>
    <definedName name="_xlnm.Print_Area" localSheetId="1">'01.07.2017 '!$A$1:$BA$52</definedName>
  </definedNames>
  <calcPr calcId="145621"/>
</workbook>
</file>

<file path=xl/calcChain.xml><?xml version="1.0" encoding="utf-8"?>
<calcChain xmlns="http://schemas.openxmlformats.org/spreadsheetml/2006/main">
  <c r="AZ25" i="2" l="1"/>
  <c r="AY25" i="2"/>
  <c r="BA25" i="2" s="1"/>
  <c r="AZ52" i="2"/>
  <c r="AY52" i="2"/>
  <c r="BA52" i="2" s="1"/>
  <c r="AZ51" i="2"/>
  <c r="AY51" i="2"/>
  <c r="BA51" i="2" s="1"/>
  <c r="AZ50" i="2"/>
  <c r="AY50" i="2"/>
  <c r="BA50" i="2" s="1"/>
  <c r="AZ49" i="2"/>
  <c r="AY49" i="2"/>
  <c r="BA49" i="2" s="1"/>
  <c r="AZ48" i="2"/>
  <c r="AY48" i="2"/>
  <c r="BA48" i="2" s="1"/>
  <c r="AZ47" i="2"/>
  <c r="AY47" i="2"/>
  <c r="BA47" i="2" s="1"/>
  <c r="AZ46" i="2"/>
  <c r="AY46" i="2"/>
  <c r="BA46" i="2" s="1"/>
  <c r="AZ44" i="2"/>
  <c r="AY44" i="2"/>
  <c r="BA44" i="2" s="1"/>
  <c r="AZ43" i="2"/>
  <c r="AY43" i="2"/>
  <c r="BA43" i="2" s="1"/>
  <c r="AZ42" i="2"/>
  <c r="AY42" i="2"/>
  <c r="BA42" i="2" s="1"/>
  <c r="AZ41" i="2"/>
  <c r="AY41" i="2"/>
  <c r="BA41" i="2" s="1"/>
  <c r="AZ40" i="2"/>
  <c r="AY40" i="2"/>
  <c r="BA40" i="2" s="1"/>
  <c r="AZ38" i="2"/>
  <c r="AY38" i="2"/>
  <c r="BA38" i="2" s="1"/>
  <c r="AY36" i="2"/>
  <c r="AZ36" i="2"/>
  <c r="BA36" i="2" s="1"/>
  <c r="AZ35" i="2"/>
  <c r="AY35" i="2"/>
  <c r="BA35" i="2" s="1"/>
  <c r="AZ34" i="2"/>
  <c r="AY34" i="2"/>
  <c r="BA34" i="2" s="1"/>
  <c r="AZ32" i="2"/>
  <c r="AY32" i="2"/>
  <c r="BA32" i="2" s="1"/>
  <c r="AZ31" i="2"/>
  <c r="AY31" i="2"/>
  <c r="BA31" i="2" s="1"/>
  <c r="AZ30" i="2"/>
  <c r="AY30" i="2"/>
  <c r="BA30" i="2" s="1"/>
  <c r="AZ29" i="2"/>
  <c r="AY29" i="2"/>
  <c r="BA29" i="2" s="1"/>
  <c r="AZ28" i="2"/>
  <c r="AY28" i="2"/>
  <c r="BA28" i="2" s="1"/>
  <c r="AZ27" i="2"/>
  <c r="AY27" i="2"/>
  <c r="BA27" i="2" s="1"/>
  <c r="AZ24" i="2"/>
  <c r="AY24" i="2"/>
  <c r="BA24" i="2" s="1"/>
  <c r="AZ22" i="2"/>
  <c r="AY22" i="2"/>
  <c r="BA22" i="2" s="1"/>
  <c r="AZ20" i="2"/>
  <c r="AY20" i="2"/>
  <c r="BA20" i="2" s="1"/>
  <c r="AZ19" i="2"/>
  <c r="AY19" i="2"/>
  <c r="BA19" i="2" s="1"/>
  <c r="AZ17" i="2"/>
  <c r="AY17" i="2"/>
  <c r="BA17" i="2" s="1"/>
  <c r="AZ16" i="2"/>
  <c r="AY16" i="2" s="1"/>
  <c r="BA16" i="2" s="1"/>
  <c r="AZ15" i="2"/>
  <c r="AY15" i="2"/>
  <c r="AZ13" i="2"/>
  <c r="AY13" i="2"/>
  <c r="AZ11" i="2"/>
  <c r="BA11" i="2" s="1"/>
  <c r="AY11" i="2"/>
  <c r="AZ10" i="2"/>
  <c r="AY10" i="2"/>
  <c r="AZ9" i="2"/>
  <c r="BA9" i="2" s="1"/>
  <c r="AZ8" i="2"/>
  <c r="AY8" i="2"/>
  <c r="BA8" i="2" s="1"/>
  <c r="AY12" i="1"/>
  <c r="AY11" i="1"/>
  <c r="AY10" i="1"/>
  <c r="AZ13" i="1"/>
  <c r="AZ12" i="1"/>
  <c r="AZ11" i="1"/>
  <c r="AZ10" i="1"/>
  <c r="BA13" i="2" l="1"/>
  <c r="BA15" i="2"/>
  <c r="BA10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CS52" i="2" s="1"/>
  <c r="BB52" i="2"/>
  <c r="CR52" i="2" s="1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CS51" i="2" s="1"/>
  <c r="BB51" i="2"/>
  <c r="CR51" i="2" s="1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CS50" i="2" s="1"/>
  <c r="BB50" i="2"/>
  <c r="CR50" i="2" s="1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CS49" i="2" s="1"/>
  <c r="BB49" i="2"/>
  <c r="CR49" i="2" s="1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CS48" i="2" s="1"/>
  <c r="BB48" i="2"/>
  <c r="CR48" i="2" s="1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CS47" i="2" s="1"/>
  <c r="BB47" i="2"/>
  <c r="CR47" i="2" s="1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CS46" i="2" s="1"/>
  <c r="BB46" i="2"/>
  <c r="CR46" i="2" s="1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CS44" i="2" s="1"/>
  <c r="BB44" i="2"/>
  <c r="CR44" i="2" s="1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CS43" i="2" s="1"/>
  <c r="BB43" i="2"/>
  <c r="CR43" i="2" s="1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CS42" i="2" s="1"/>
  <c r="BB42" i="2"/>
  <c r="CR42" i="2" s="1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CS41" i="2" s="1"/>
  <c r="BB41" i="2"/>
  <c r="CR41" i="2" s="1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CR40" i="2" s="1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CS38" i="2" s="1"/>
  <c r="BB38" i="2"/>
  <c r="CR38" i="2" s="1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CS36" i="2" s="1"/>
  <c r="BB36" i="2"/>
  <c r="CR36" i="2" s="1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U35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U34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CS32" i="2" s="1"/>
  <c r="BB32" i="2"/>
  <c r="CR32" i="2" s="1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CS31" i="2" s="1"/>
  <c r="BB31" i="2"/>
  <c r="CR31" i="2" s="1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CS30" i="2" s="1"/>
  <c r="BB30" i="2"/>
  <c r="CR30" i="2" s="1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CS29" i="2" s="1"/>
  <c r="BB29" i="2"/>
  <c r="CR29" i="2" s="1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CS28" i="2" s="1"/>
  <c r="BB28" i="2"/>
  <c r="CR28" i="2" s="1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CS27" i="2" s="1"/>
  <c r="BB27" i="2"/>
  <c r="CR27" i="2" s="1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CS25" i="2" s="1"/>
  <c r="BB25" i="2"/>
  <c r="CR25" i="2" s="1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CS24" i="2" s="1"/>
  <c r="BB24" i="2"/>
  <c r="CR24" i="2" s="1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X23" i="2"/>
  <c r="W23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CS22" i="2" s="1"/>
  <c r="BB22" i="2"/>
  <c r="CR22" i="2" s="1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CS20" i="2" s="1"/>
  <c r="BB20" i="2"/>
  <c r="CR20" i="2" s="1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CS19" i="2" s="1"/>
  <c r="BB19" i="2"/>
  <c r="CR19" i="2" s="1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CS17" i="2" s="1"/>
  <c r="BB17" i="2"/>
  <c r="CR17" i="2" s="1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CS16" i="2" s="1"/>
  <c r="BB16" i="2"/>
  <c r="CR16" i="2" s="1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CS15" i="2" s="1"/>
  <c r="BB15" i="2"/>
  <c r="CR15" i="2" s="1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CS13" i="2" s="1"/>
  <c r="BB13" i="2"/>
  <c r="CR13" i="2" s="1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CS11" i="2" s="1"/>
  <c r="BB11" i="2"/>
  <c r="CR11" i="2" s="1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CR10" i="2" s="1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CS9" i="2" s="1"/>
  <c r="BB9" i="2"/>
  <c r="CR9" i="2" s="1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CR54" i="1" s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CR53" i="1" s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CR52" i="1" s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CR51" i="1" s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CR50" i="1" s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CR49" i="1" s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CR48" i="1" s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CR46" i="1" s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CR45" i="1" s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CR44" i="1" s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CR43" i="1" s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CR42" i="1" s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CR40" i="1" s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CR38" i="1" s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X37" i="1"/>
  <c r="BU37" i="1" s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X36" i="1"/>
  <c r="BU36" i="1" s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CR34" i="1" s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CR33" i="1" s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CR32" i="1" s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CR31" i="1" s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CR30" i="1" s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CR29" i="1" s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CR27" i="1" s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CR26" i="1" s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X25" i="1"/>
  <c r="BU25" i="1" s="1"/>
  <c r="W25" i="1"/>
  <c r="BT25" i="1" s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CR24" i="1" s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CR22" i="1" s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CR21" i="1" s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CR19" i="1" s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CR18" i="1" s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CR15" i="1" s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CR13" i="1" s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CR12" i="1" s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CR11" i="1" s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CR10" i="1" s="1"/>
  <c r="CR17" i="1" l="1"/>
  <c r="CR25" i="1"/>
  <c r="CR36" i="1"/>
  <c r="CR37" i="1"/>
  <c r="BT23" i="2"/>
  <c r="CR23" i="2" s="1"/>
  <c r="AY23" i="2"/>
  <c r="BU23" i="2"/>
  <c r="AZ23" i="2"/>
  <c r="CR8" i="2"/>
  <c r="CS8" i="2"/>
  <c r="CS10" i="2"/>
  <c r="CS40" i="2"/>
  <c r="CR35" i="2"/>
  <c r="CR34" i="2"/>
  <c r="CS34" i="2"/>
  <c r="CS35" i="2"/>
  <c r="CS23" i="2"/>
  <c r="BA23" i="2" l="1"/>
</calcChain>
</file>

<file path=xl/sharedStrings.xml><?xml version="1.0" encoding="utf-8"?>
<sst xmlns="http://schemas.openxmlformats.org/spreadsheetml/2006/main" count="519" uniqueCount="89">
  <si>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</si>
  <si>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</si>
  <si>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</si>
  <si>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</si>
  <si>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</si>
  <si>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ИТОГО,                    руб.коп.                             (средняя цена                    по району)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</si>
  <si>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</si>
  <si>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</si>
  <si>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</si>
  <si>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</si>
  <si>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</si>
  <si>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</si>
  <si>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</si>
  <si>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</si>
  <si>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</si>
  <si>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</si>
  <si>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</si>
  <si>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</si>
  <si>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</si>
  <si>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</si>
  <si>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</si>
  <si>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</si>
  <si>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</si>
  <si>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</si>
  <si>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</si>
  <si>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</si>
  <si>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</si>
  <si>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</si>
  <si>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</si>
  <si>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</si>
  <si>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</si>
  <si>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</si>
  <si>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</si>
  <si>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</si>
  <si>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</si>
  <si>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</si>
  <si>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</si>
  <si>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</si>
  <si>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</si>
  <si>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</si>
  <si>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</si>
  <si>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</si>
  <si>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</si>
  <si>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</si>
  <si>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</si>
  <si>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</si>
  <si>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</si>
  <si>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</si>
  <si>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</si>
  <si>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</si>
  <si>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</si>
  <si>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</si>
  <si>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</si>
  <si>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</si>
  <si>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</si>
  <si>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</si>
  <si>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</si>
  <si>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</si>
  <si>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</si>
  <si>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</si>
  <si>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</si>
  <si>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</si>
  <si>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</si>
  <si>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</si>
  <si>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</si>
  <si>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</si>
  <si>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</si>
  <si>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</si>
  <si>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</si>
  <si>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</si>
  <si>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</si>
  <si>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</si>
  <si>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</si>
  <si>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</si>
  <si>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</si>
  <si>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</si>
  <si>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</si>
  <si>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</si>
  <si>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</si>
  <si>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</si>
  <si>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</si>
  <si>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</si>
  <si>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</si>
  <si>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</si>
  <si>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</si>
  <si>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</si>
  <si>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июля 2017 г.</t>
    </r>
  </si>
  <si>
    <t xml:space="preserve">ИТОГО,                    руб.коп.                             (максимальная и                минимальная цена по району)     </t>
  </si>
  <si>
    <t>средняя цена                     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</si>
</sst>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4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3" fillId="0" borderId="2" xfId="0" applyFont="1" applyBorder="1"/>
    <xf numFmtId="4" fontId="3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/>
    <xf numFmtId="4" fontId="6" fillId="5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/>
    <xf numFmtId="2" fontId="3" fillId="5" borderId="2" xfId="0" applyNumberFormat="1" applyFont="1" applyFill="1" applyBorder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Q57"/>
  <sheetViews>
    <sheetView tabSelected="1" zoomScale="110" zoomScaleNormal="110" workbookViewId="0">
      <selection activeCell="CS16" sqref="CS16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5" width="5.7109375" style="3" hidden="1" customWidth="1" outlineLevel="1"/>
    <col min="16" max="16" width="7.28515625" style="3" hidden="1" customWidth="1" outlineLevel="1"/>
    <col min="17" max="28" width="5.7109375" style="3" hidden="1" customWidth="1" outlineLevel="1"/>
    <col min="29" max="29" width="5.140625" style="3" hidden="1" customWidth="1" outlineLevel="1"/>
    <col min="30" max="30" width="38.28515625" style="3" hidden="1" customWidth="1" outlineLevel="1"/>
    <col min="31" max="32" width="7.7109375" style="3" hidden="1" customWidth="1" outlineLevel="1"/>
    <col min="33" max="50" width="5.7109375" style="3" hidden="1" customWidth="1" outlineLevel="1"/>
    <col min="51" max="51" width="9.28515625" style="3" customWidth="1" outlineLevel="1"/>
    <col min="52" max="52" width="7.85546875" style="3" customWidth="1"/>
    <col min="53" max="53" width="14.42578125" style="3" customWidth="1"/>
    <col min="54" max="94" width="0" style="3" hidden="1" customWidth="1"/>
    <col min="95" max="95" width="0" style="4" hidden="1" customWidth="1"/>
    <col min="96" max="96" width="0" style="5" hidden="1" customWidth="1"/>
    <col min="97" max="98" width="9.140625" style="6"/>
    <col min="99" max="16384" width="9.140625" style="3"/>
  </cols>
  <sheetData>
    <row r="2" spans="1:121" ht="18.75" customHeight="1" x14ac:dyDescent="0.2">
      <c r="B2" s="48" t="s">
        <v>86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121" ht="18" customHeight="1" x14ac:dyDescent="0.2">
      <c r="A3" s="5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1"/>
      <c r="BC3" s="1"/>
      <c r="BD3" s="2"/>
      <c r="BE3" s="2"/>
      <c r="BF3" s="2"/>
      <c r="BG3" s="2"/>
      <c r="BH3" s="2"/>
      <c r="BI3" s="2"/>
      <c r="BJ3" s="2"/>
    </row>
    <row r="4" spans="1:121" ht="9.75" customHeight="1" x14ac:dyDescent="0.2"/>
    <row r="5" spans="1:121" s="7" customFormat="1" ht="13.5" customHeight="1" x14ac:dyDescent="0.25">
      <c r="A5" s="49" t="s">
        <v>0</v>
      </c>
      <c r="B5" s="49" t="s">
        <v>1</v>
      </c>
      <c r="C5" s="41" t="s">
        <v>2</v>
      </c>
      <c r="D5" s="41" t="s">
        <v>3</v>
      </c>
      <c r="E5" s="52" t="s">
        <v>4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49" t="s">
        <v>0</v>
      </c>
      <c r="AD5" s="49" t="s">
        <v>1</v>
      </c>
      <c r="AE5" s="41" t="s">
        <v>2</v>
      </c>
      <c r="AF5" s="41" t="s">
        <v>3</v>
      </c>
      <c r="AG5" s="44" t="s">
        <v>4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6"/>
      <c r="AY5" s="53" t="s">
        <v>87</v>
      </c>
      <c r="AZ5" s="53"/>
      <c r="BA5" s="53" t="s">
        <v>6</v>
      </c>
      <c r="CQ5" s="8"/>
      <c r="CS5" s="9"/>
      <c r="CT5" s="9"/>
    </row>
    <row r="6" spans="1:121" s="7" customFormat="1" ht="12" customHeight="1" x14ac:dyDescent="0.25">
      <c r="A6" s="50"/>
      <c r="B6" s="50"/>
      <c r="C6" s="42"/>
      <c r="D6" s="42"/>
      <c r="E6" s="52" t="s">
        <v>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0"/>
      <c r="AD6" s="50"/>
      <c r="AE6" s="42"/>
      <c r="AF6" s="42"/>
      <c r="AG6" s="44" t="s">
        <v>7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6"/>
      <c r="AY6" s="53"/>
      <c r="AZ6" s="53"/>
      <c r="BA6" s="53"/>
      <c r="CQ6" s="8"/>
      <c r="CS6" s="9"/>
      <c r="CT6" s="9"/>
    </row>
    <row r="7" spans="1:121" s="7" customFormat="1" ht="110.1" customHeight="1" x14ac:dyDescent="0.25">
      <c r="A7" s="50"/>
      <c r="B7" s="50"/>
      <c r="C7" s="42"/>
      <c r="D7" s="42"/>
      <c r="E7" s="38" t="s">
        <v>8</v>
      </c>
      <c r="F7" s="39"/>
      <c r="G7" s="38" t="s">
        <v>9</v>
      </c>
      <c r="H7" s="39"/>
      <c r="I7" s="38" t="s">
        <v>10</v>
      </c>
      <c r="J7" s="39"/>
      <c r="K7" s="38" t="s">
        <v>11</v>
      </c>
      <c r="L7" s="39"/>
      <c r="M7" s="38" t="s">
        <v>12</v>
      </c>
      <c r="N7" s="39"/>
      <c r="O7" s="38" t="s">
        <v>13</v>
      </c>
      <c r="P7" s="39"/>
      <c r="Q7" s="38" t="s">
        <v>14</v>
      </c>
      <c r="R7" s="39"/>
      <c r="S7" s="38" t="s">
        <v>15</v>
      </c>
      <c r="T7" s="39"/>
      <c r="U7" s="38" t="s">
        <v>16</v>
      </c>
      <c r="V7" s="39"/>
      <c r="W7" s="38" t="s">
        <v>17</v>
      </c>
      <c r="X7" s="39"/>
      <c r="Y7" s="38" t="s">
        <v>18</v>
      </c>
      <c r="Z7" s="39"/>
      <c r="AA7" s="38" t="s">
        <v>19</v>
      </c>
      <c r="AB7" s="39"/>
      <c r="AC7" s="50"/>
      <c r="AD7" s="50"/>
      <c r="AE7" s="42"/>
      <c r="AF7" s="42"/>
      <c r="AG7" s="38" t="s">
        <v>20</v>
      </c>
      <c r="AH7" s="39"/>
      <c r="AI7" s="38" t="s">
        <v>21</v>
      </c>
      <c r="AJ7" s="39"/>
      <c r="AK7" s="38" t="s">
        <v>22</v>
      </c>
      <c r="AL7" s="39"/>
      <c r="AM7" s="38" t="s">
        <v>23</v>
      </c>
      <c r="AN7" s="39"/>
      <c r="AO7" s="38" t="s">
        <v>24</v>
      </c>
      <c r="AP7" s="39"/>
      <c r="AQ7" s="38" t="s">
        <v>25</v>
      </c>
      <c r="AR7" s="39"/>
      <c r="AS7" s="38" t="s">
        <v>26</v>
      </c>
      <c r="AT7" s="39"/>
      <c r="AU7" s="38" t="s">
        <v>27</v>
      </c>
      <c r="AV7" s="39"/>
      <c r="AW7" s="38" t="s">
        <v>28</v>
      </c>
      <c r="AX7" s="40"/>
      <c r="AY7" s="53"/>
      <c r="AZ7" s="53"/>
      <c r="BA7" s="53"/>
      <c r="CQ7" s="8"/>
      <c r="CS7" s="9"/>
      <c r="CT7" s="9"/>
    </row>
    <row r="8" spans="1:121" s="7" customFormat="1" ht="27" customHeight="1" x14ac:dyDescent="0.25">
      <c r="A8" s="51"/>
      <c r="B8" s="51"/>
      <c r="C8" s="43"/>
      <c r="D8" s="43"/>
      <c r="E8" s="10" t="s">
        <v>29</v>
      </c>
      <c r="F8" s="10" t="s">
        <v>30</v>
      </c>
      <c r="G8" s="10" t="s">
        <v>29</v>
      </c>
      <c r="H8" s="10" t="s">
        <v>30</v>
      </c>
      <c r="I8" s="10" t="s">
        <v>29</v>
      </c>
      <c r="J8" s="10" t="s">
        <v>30</v>
      </c>
      <c r="K8" s="10" t="s">
        <v>29</v>
      </c>
      <c r="L8" s="10" t="s">
        <v>30</v>
      </c>
      <c r="M8" s="10" t="s">
        <v>29</v>
      </c>
      <c r="N8" s="10" t="s">
        <v>30</v>
      </c>
      <c r="O8" s="10" t="s">
        <v>29</v>
      </c>
      <c r="P8" s="10" t="s">
        <v>30</v>
      </c>
      <c r="Q8" s="10" t="s">
        <v>29</v>
      </c>
      <c r="R8" s="10" t="s">
        <v>30</v>
      </c>
      <c r="S8" s="10" t="s">
        <v>29</v>
      </c>
      <c r="T8" s="10" t="s">
        <v>30</v>
      </c>
      <c r="U8" s="10" t="s">
        <v>29</v>
      </c>
      <c r="V8" s="10" t="s">
        <v>30</v>
      </c>
      <c r="W8" s="10" t="s">
        <v>29</v>
      </c>
      <c r="X8" s="10" t="s">
        <v>30</v>
      </c>
      <c r="Y8" s="10" t="s">
        <v>29</v>
      </c>
      <c r="Z8" s="10" t="s">
        <v>30</v>
      </c>
      <c r="AA8" s="10" t="s">
        <v>29</v>
      </c>
      <c r="AB8" s="10" t="s">
        <v>30</v>
      </c>
      <c r="AC8" s="51"/>
      <c r="AD8" s="51"/>
      <c r="AE8" s="43"/>
      <c r="AF8" s="43"/>
      <c r="AG8" s="10" t="s">
        <v>29</v>
      </c>
      <c r="AH8" s="10" t="s">
        <v>30</v>
      </c>
      <c r="AI8" s="10" t="s">
        <v>29</v>
      </c>
      <c r="AJ8" s="10" t="s">
        <v>30</v>
      </c>
      <c r="AK8" s="10" t="s">
        <v>29</v>
      </c>
      <c r="AL8" s="10" t="s">
        <v>30</v>
      </c>
      <c r="AM8" s="10" t="s">
        <v>29</v>
      </c>
      <c r="AN8" s="10" t="s">
        <v>30</v>
      </c>
      <c r="AO8" s="10" t="s">
        <v>29</v>
      </c>
      <c r="AP8" s="10" t="s">
        <v>30</v>
      </c>
      <c r="AQ8" s="10" t="s">
        <v>29</v>
      </c>
      <c r="AR8" s="10" t="s">
        <v>30</v>
      </c>
      <c r="AS8" s="10" t="s">
        <v>29</v>
      </c>
      <c r="AT8" s="10" t="s">
        <v>30</v>
      </c>
      <c r="AU8" s="10" t="s">
        <v>29</v>
      </c>
      <c r="AV8" s="10" t="s">
        <v>30</v>
      </c>
      <c r="AW8" s="10" t="s">
        <v>29</v>
      </c>
      <c r="AX8" s="10" t="s">
        <v>30</v>
      </c>
      <c r="AY8" s="10" t="s">
        <v>29</v>
      </c>
      <c r="AZ8" s="10" t="s">
        <v>30</v>
      </c>
      <c r="BA8" s="31" t="s">
        <v>88</v>
      </c>
      <c r="CQ8" s="8"/>
      <c r="CS8" s="9"/>
      <c r="CT8" s="9"/>
    </row>
    <row r="9" spans="1:121" ht="11.25" customHeight="1" x14ac:dyDescent="0.2">
      <c r="A9" s="11"/>
      <c r="B9" s="11" t="s">
        <v>32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1"/>
      <c r="AD9" s="11" t="s">
        <v>32</v>
      </c>
      <c r="AE9" s="11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121" x14ac:dyDescent="0.2">
      <c r="A10" s="13">
        <v>1</v>
      </c>
      <c r="B10" s="13" t="s">
        <v>33</v>
      </c>
      <c r="C10" s="13" t="s">
        <v>34</v>
      </c>
      <c r="D10" s="14"/>
      <c r="E10" s="15"/>
      <c r="F10" s="15"/>
      <c r="G10" s="15"/>
      <c r="H10" s="15">
        <v>418.33</v>
      </c>
      <c r="I10" s="15"/>
      <c r="J10" s="15"/>
      <c r="K10" s="15">
        <v>265.5</v>
      </c>
      <c r="L10" s="15">
        <v>343</v>
      </c>
      <c r="M10" s="15"/>
      <c r="N10" s="15"/>
      <c r="O10" s="15"/>
      <c r="P10" s="15">
        <v>370</v>
      </c>
      <c r="Q10" s="15"/>
      <c r="R10" s="15"/>
      <c r="S10" s="15">
        <v>240</v>
      </c>
      <c r="T10" s="15">
        <v>300</v>
      </c>
      <c r="U10" s="15">
        <v>238</v>
      </c>
      <c r="V10" s="15">
        <v>326</v>
      </c>
      <c r="W10" s="15"/>
      <c r="X10" s="15"/>
      <c r="Y10" s="15"/>
      <c r="Z10" s="15"/>
      <c r="AA10" s="15"/>
      <c r="AB10" s="15"/>
      <c r="AC10" s="13">
        <v>1</v>
      </c>
      <c r="AD10" s="13" t="s">
        <v>33</v>
      </c>
      <c r="AE10" s="13" t="s">
        <v>34</v>
      </c>
      <c r="AF10" s="1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>
        <v>238</v>
      </c>
      <c r="AT10" s="15">
        <v>326</v>
      </c>
      <c r="AU10" s="15"/>
      <c r="AV10" s="15">
        <v>315</v>
      </c>
      <c r="AW10" s="15"/>
      <c r="AX10" s="15"/>
      <c r="AY10" s="25">
        <f>(K10+S10+U10+AS10)/4</f>
        <v>245.375</v>
      </c>
      <c r="AZ10" s="28">
        <f>(H10+L10+P10+T10+V10+AT10+AV10)/7</f>
        <v>342.61857142857144</v>
      </c>
      <c r="BA10" s="15">
        <v>293.99678571428569</v>
      </c>
      <c r="BB10" s="3">
        <f>IF(E10&gt;0,1,0)</f>
        <v>0</v>
      </c>
      <c r="BC10" s="3">
        <f>IF(F10&gt;0,1,0)</f>
        <v>0</v>
      </c>
      <c r="BD10" s="3">
        <f t="shared" ref="BD10:BS25" si="0">IF(G10&gt;0,1,0)</f>
        <v>0</v>
      </c>
      <c r="BE10" s="3">
        <f t="shared" si="0"/>
        <v>1</v>
      </c>
      <c r="BF10" s="3">
        <f t="shared" si="0"/>
        <v>0</v>
      </c>
      <c r="BG10" s="3">
        <f t="shared" si="0"/>
        <v>0</v>
      </c>
      <c r="BH10" s="3">
        <f t="shared" si="0"/>
        <v>1</v>
      </c>
      <c r="BI10" s="3">
        <f t="shared" si="0"/>
        <v>1</v>
      </c>
      <c r="BJ10" s="3">
        <f t="shared" si="0"/>
        <v>0</v>
      </c>
      <c r="BK10" s="3">
        <f t="shared" si="0"/>
        <v>0</v>
      </c>
      <c r="BL10" s="3">
        <f t="shared" si="0"/>
        <v>0</v>
      </c>
      <c r="BM10" s="3">
        <f t="shared" si="0"/>
        <v>1</v>
      </c>
      <c r="BN10" s="3">
        <f t="shared" si="0"/>
        <v>0</v>
      </c>
      <c r="BO10" s="3">
        <f t="shared" si="0"/>
        <v>0</v>
      </c>
      <c r="BP10" s="3">
        <f t="shared" si="0"/>
        <v>1</v>
      </c>
      <c r="BQ10" s="3">
        <f t="shared" si="0"/>
        <v>1</v>
      </c>
      <c r="BR10" s="3">
        <f t="shared" si="0"/>
        <v>1</v>
      </c>
      <c r="BS10" s="3">
        <f t="shared" si="0"/>
        <v>1</v>
      </c>
      <c r="BT10" s="3">
        <f t="shared" ref="BQ10:BY25" si="1">IF(W10&gt;0,1,0)</f>
        <v>0</v>
      </c>
      <c r="BU10" s="3">
        <f t="shared" si="1"/>
        <v>0</v>
      </c>
      <c r="BV10" s="3">
        <f t="shared" si="1"/>
        <v>0</v>
      </c>
      <c r="BW10" s="3">
        <f t="shared" si="1"/>
        <v>0</v>
      </c>
      <c r="BX10" s="3">
        <f t="shared" si="1"/>
        <v>0</v>
      </c>
      <c r="BY10" s="3">
        <f t="shared" si="1"/>
        <v>0</v>
      </c>
      <c r="BZ10" s="3">
        <f>IF(AG10&gt;0,1,0)</f>
        <v>0</v>
      </c>
      <c r="CA10" s="3">
        <f t="shared" ref="CA10:CQ25" si="2">IF(AH10&gt;0,1,0)</f>
        <v>0</v>
      </c>
      <c r="CB10" s="3">
        <f>IF(AI10&gt;0,1,0)</f>
        <v>0</v>
      </c>
      <c r="CC10" s="3">
        <f t="shared" si="2"/>
        <v>0</v>
      </c>
      <c r="CD10" s="3">
        <f t="shared" si="2"/>
        <v>0</v>
      </c>
      <c r="CE10" s="3">
        <f t="shared" si="2"/>
        <v>0</v>
      </c>
      <c r="CF10" s="3">
        <f t="shared" si="2"/>
        <v>0</v>
      </c>
      <c r="CG10" s="3">
        <f t="shared" si="2"/>
        <v>0</v>
      </c>
      <c r="CH10" s="3">
        <f t="shared" si="2"/>
        <v>0</v>
      </c>
      <c r="CI10" s="3">
        <f t="shared" si="2"/>
        <v>0</v>
      </c>
      <c r="CJ10" s="3">
        <f t="shared" si="2"/>
        <v>0</v>
      </c>
      <c r="CK10" s="3">
        <f t="shared" si="2"/>
        <v>0</v>
      </c>
      <c r="CL10" s="3">
        <f t="shared" si="2"/>
        <v>1</v>
      </c>
      <c r="CM10" s="3">
        <f t="shared" si="2"/>
        <v>1</v>
      </c>
      <c r="CN10" s="3">
        <f t="shared" si="2"/>
        <v>0</v>
      </c>
      <c r="CO10" s="3">
        <f t="shared" si="2"/>
        <v>1</v>
      </c>
      <c r="CP10" s="3">
        <f t="shared" si="2"/>
        <v>0</v>
      </c>
      <c r="CQ10" s="3">
        <f t="shared" si="2"/>
        <v>0</v>
      </c>
      <c r="CR10" s="5">
        <f>BB10+BD10+BF10+BH10+BJ10+BL10+BN10+BP10+BR10+BT10+BV10+BX10+BZ10+CB10+CD10+CF10+CH10+CJ10+CL10+CN10+CP10</f>
        <v>4</v>
      </c>
      <c r="CU10" s="16"/>
      <c r="CV10" s="16"/>
      <c r="CX10" s="16"/>
      <c r="CY10" s="16"/>
    </row>
    <row r="11" spans="1:121" x14ac:dyDescent="0.2">
      <c r="A11" s="13">
        <v>2</v>
      </c>
      <c r="B11" s="13" t="s">
        <v>35</v>
      </c>
      <c r="C11" s="13" t="s">
        <v>34</v>
      </c>
      <c r="D11" s="14"/>
      <c r="E11" s="15"/>
      <c r="F11" s="15"/>
      <c r="G11" s="15"/>
      <c r="H11" s="15">
        <v>400</v>
      </c>
      <c r="I11" s="15"/>
      <c r="J11" s="15"/>
      <c r="K11" s="15">
        <v>255</v>
      </c>
      <c r="L11" s="15">
        <v>279</v>
      </c>
      <c r="M11" s="15"/>
      <c r="N11" s="15">
        <v>287</v>
      </c>
      <c r="O11" s="15">
        <v>300</v>
      </c>
      <c r="P11" s="15">
        <v>320</v>
      </c>
      <c r="Q11" s="15"/>
      <c r="R11" s="15"/>
      <c r="S11" s="15"/>
      <c r="T11" s="15"/>
      <c r="U11" s="15">
        <v>246</v>
      </c>
      <c r="V11" s="15">
        <v>346</v>
      </c>
      <c r="W11" s="15"/>
      <c r="X11" s="15"/>
      <c r="Y11" s="15"/>
      <c r="Z11" s="15"/>
      <c r="AA11" s="15"/>
      <c r="AB11" s="15"/>
      <c r="AC11" s="13">
        <v>2</v>
      </c>
      <c r="AD11" s="13" t="s">
        <v>35</v>
      </c>
      <c r="AE11" s="13" t="s">
        <v>34</v>
      </c>
      <c r="AF11" s="14"/>
      <c r="AG11" s="15">
        <v>194</v>
      </c>
      <c r="AH11" s="15"/>
      <c r="AI11" s="15"/>
      <c r="AJ11" s="15"/>
      <c r="AK11" s="15"/>
      <c r="AL11" s="15"/>
      <c r="AM11" s="15">
        <v>147.5</v>
      </c>
      <c r="AN11" s="15">
        <v>239</v>
      </c>
      <c r="AO11" s="15"/>
      <c r="AP11" s="15">
        <v>213</v>
      </c>
      <c r="AQ11" s="15"/>
      <c r="AR11" s="15"/>
      <c r="AS11" s="15">
        <v>246</v>
      </c>
      <c r="AT11" s="15">
        <v>346</v>
      </c>
      <c r="AU11" s="15"/>
      <c r="AV11" s="15">
        <v>299</v>
      </c>
      <c r="AW11" s="15"/>
      <c r="AX11" s="15"/>
      <c r="AY11" s="25">
        <f>(K11+O11+U11+AG11+AM11+AS11)/6</f>
        <v>231.41666666666666</v>
      </c>
      <c r="AZ11" s="28">
        <f>(H11+L11+N11+P11+V11+AN11+AP11+AT11+AV11)/9</f>
        <v>303.22222222222223</v>
      </c>
      <c r="BA11" s="15">
        <v>267.31944444444446</v>
      </c>
      <c r="BB11" s="3">
        <f t="shared" ref="BB11:BQ41" si="3">IF(E11&gt;0,1,0)</f>
        <v>0</v>
      </c>
      <c r="BC11" s="3">
        <f t="shared" si="3"/>
        <v>0</v>
      </c>
      <c r="BD11" s="3">
        <f t="shared" si="0"/>
        <v>0</v>
      </c>
      <c r="BE11" s="3">
        <f t="shared" si="0"/>
        <v>1</v>
      </c>
      <c r="BF11" s="3">
        <f t="shared" si="0"/>
        <v>0</v>
      </c>
      <c r="BG11" s="3">
        <f t="shared" si="0"/>
        <v>0</v>
      </c>
      <c r="BH11" s="3">
        <f t="shared" si="0"/>
        <v>1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0</v>
      </c>
      <c r="BO11" s="3">
        <f t="shared" si="0"/>
        <v>0</v>
      </c>
      <c r="BP11" s="3">
        <f t="shared" si="0"/>
        <v>0</v>
      </c>
      <c r="BQ11" s="3">
        <f t="shared" si="0"/>
        <v>0</v>
      </c>
      <c r="BR11" s="3">
        <f t="shared" si="0"/>
        <v>1</v>
      </c>
      <c r="BS11" s="3">
        <f t="shared" si="0"/>
        <v>1</v>
      </c>
      <c r="BT11" s="3">
        <f t="shared" si="1"/>
        <v>0</v>
      </c>
      <c r="BU11" s="3">
        <f t="shared" si="1"/>
        <v>0</v>
      </c>
      <c r="BV11" s="3">
        <f t="shared" si="1"/>
        <v>0</v>
      </c>
      <c r="BW11" s="3">
        <f t="shared" si="1"/>
        <v>0</v>
      </c>
      <c r="BX11" s="3">
        <f t="shared" si="1"/>
        <v>0</v>
      </c>
      <c r="BY11" s="3">
        <f t="shared" si="1"/>
        <v>0</v>
      </c>
      <c r="BZ11" s="3">
        <f t="shared" ref="BZ11:CO40" si="4">IF(AG11&gt;0,1,0)</f>
        <v>1</v>
      </c>
      <c r="CA11" s="3">
        <f t="shared" si="2"/>
        <v>0</v>
      </c>
      <c r="CB11" s="3">
        <f t="shared" si="2"/>
        <v>0</v>
      </c>
      <c r="CC11" s="3">
        <f t="shared" si="2"/>
        <v>0</v>
      </c>
      <c r="CD11" s="3">
        <f t="shared" si="2"/>
        <v>0</v>
      </c>
      <c r="CE11" s="3">
        <f t="shared" si="2"/>
        <v>0</v>
      </c>
      <c r="CF11" s="3">
        <f t="shared" si="2"/>
        <v>1</v>
      </c>
      <c r="CG11" s="3">
        <f t="shared" si="2"/>
        <v>1</v>
      </c>
      <c r="CH11" s="3">
        <f t="shared" si="2"/>
        <v>0</v>
      </c>
      <c r="CI11" s="3">
        <f t="shared" si="2"/>
        <v>1</v>
      </c>
      <c r="CJ11" s="3">
        <f t="shared" si="2"/>
        <v>0</v>
      </c>
      <c r="CK11" s="3">
        <f t="shared" si="2"/>
        <v>0</v>
      </c>
      <c r="CL11" s="3">
        <f t="shared" si="2"/>
        <v>1</v>
      </c>
      <c r="CM11" s="3">
        <f t="shared" si="2"/>
        <v>1</v>
      </c>
      <c r="CN11" s="3">
        <f t="shared" si="2"/>
        <v>0</v>
      </c>
      <c r="CO11" s="3">
        <f t="shared" si="2"/>
        <v>1</v>
      </c>
      <c r="CP11" s="3">
        <f t="shared" si="2"/>
        <v>0</v>
      </c>
      <c r="CQ11" s="3">
        <f t="shared" si="2"/>
        <v>0</v>
      </c>
      <c r="CR11" s="5">
        <f t="shared" ref="CR11:CR54" si="5">BB11+BD11+BF11+BH11+BJ11+BL11+BN11+BP11+BR11+BT11+BV11+BX11+BZ11+CB11+CD11+CF11+CH11+CJ11+CL11+CN11+CP11</f>
        <v>6</v>
      </c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</row>
    <row r="12" spans="1:121" x14ac:dyDescent="0.2">
      <c r="A12" s="13">
        <v>3</v>
      </c>
      <c r="B12" s="13" t="s">
        <v>36</v>
      </c>
      <c r="C12" s="13" t="s">
        <v>34</v>
      </c>
      <c r="D12" s="14"/>
      <c r="E12" s="15">
        <v>172</v>
      </c>
      <c r="F12" s="15">
        <v>256</v>
      </c>
      <c r="G12" s="15">
        <v>168.33</v>
      </c>
      <c r="H12" s="15">
        <v>218</v>
      </c>
      <c r="I12" s="15">
        <v>210</v>
      </c>
      <c r="J12" s="15">
        <v>247.22</v>
      </c>
      <c r="K12" s="15">
        <v>202</v>
      </c>
      <c r="L12" s="15">
        <v>274.25</v>
      </c>
      <c r="M12" s="15"/>
      <c r="N12" s="15">
        <v>185.41666666666666</v>
      </c>
      <c r="O12" s="15">
        <v>209.6</v>
      </c>
      <c r="P12" s="15">
        <v>253</v>
      </c>
      <c r="Q12" s="15">
        <v>142.19999999999999</v>
      </c>
      <c r="R12" s="15">
        <v>216.8</v>
      </c>
      <c r="S12" s="15">
        <v>150</v>
      </c>
      <c r="T12" s="15">
        <v>220</v>
      </c>
      <c r="U12" s="15">
        <v>180.8</v>
      </c>
      <c r="V12" s="15">
        <v>291.2</v>
      </c>
      <c r="W12" s="15">
        <v>146.6</v>
      </c>
      <c r="X12" s="15">
        <v>259.60000000000002</v>
      </c>
      <c r="Y12" s="15">
        <v>104.9</v>
      </c>
      <c r="Z12" s="15">
        <v>184.9</v>
      </c>
      <c r="AA12" s="15">
        <v>193.4</v>
      </c>
      <c r="AB12" s="15">
        <v>246.2</v>
      </c>
      <c r="AC12" s="13">
        <v>3</v>
      </c>
      <c r="AD12" s="13" t="s">
        <v>36</v>
      </c>
      <c r="AE12" s="13" t="s">
        <v>34</v>
      </c>
      <c r="AF12" s="14"/>
      <c r="AG12" s="15">
        <v>194.8</v>
      </c>
      <c r="AH12" s="15">
        <v>241.2</v>
      </c>
      <c r="AI12" s="15">
        <v>173.33333333333334</v>
      </c>
      <c r="AJ12" s="15">
        <v>252</v>
      </c>
      <c r="AK12" s="15">
        <v>218.33333333333334</v>
      </c>
      <c r="AL12" s="15">
        <v>245.66666666666666</v>
      </c>
      <c r="AM12" s="15">
        <v>146.57999999999998</v>
      </c>
      <c r="AN12" s="15">
        <v>200</v>
      </c>
      <c r="AO12" s="15">
        <v>175.2</v>
      </c>
      <c r="AP12" s="15">
        <v>219.8</v>
      </c>
      <c r="AQ12" s="15">
        <v>179.2</v>
      </c>
      <c r="AR12" s="15">
        <v>237.4</v>
      </c>
      <c r="AS12" s="15">
        <v>180.8</v>
      </c>
      <c r="AT12" s="15">
        <v>291.2</v>
      </c>
      <c r="AU12" s="15">
        <v>192.8</v>
      </c>
      <c r="AV12" s="15">
        <v>283.39999999999998</v>
      </c>
      <c r="AW12" s="15">
        <v>163.75</v>
      </c>
      <c r="AX12" s="15">
        <v>265.2</v>
      </c>
      <c r="AY12" s="29">
        <f>(E12+G12+I12+K12+O12+Q12+S12+U12+W12+Y12+AA12+AG12+AI12+AK12+AM12+AO12+AQ12+AS12+AU12+AW12)/20</f>
        <v>175.23133333333334</v>
      </c>
      <c r="AZ12" s="28">
        <f>(F12+H12+J12+L12+N12+P12+R12+T12+V12+X12+Z12+AB12+AJ13+AL13+AN13+AP13+AR13+AT13+AV13+AX13)/20</f>
        <v>176.73849999999999</v>
      </c>
      <c r="BA12" s="15">
        <v>208.76931746031744</v>
      </c>
      <c r="BB12" s="3">
        <f t="shared" si="3"/>
        <v>1</v>
      </c>
      <c r="BC12" s="3">
        <f t="shared" si="3"/>
        <v>1</v>
      </c>
      <c r="BD12" s="3">
        <f t="shared" si="0"/>
        <v>1</v>
      </c>
      <c r="BE12" s="3">
        <f t="shared" si="0"/>
        <v>1</v>
      </c>
      <c r="BF12" s="3">
        <f t="shared" si="0"/>
        <v>1</v>
      </c>
      <c r="BG12" s="3">
        <f t="shared" si="0"/>
        <v>1</v>
      </c>
      <c r="BH12" s="3">
        <f t="shared" si="0"/>
        <v>1</v>
      </c>
      <c r="BI12" s="3">
        <f t="shared" si="0"/>
        <v>1</v>
      </c>
      <c r="BJ12" s="3">
        <f t="shared" si="0"/>
        <v>0</v>
      </c>
      <c r="BK12" s="3">
        <f t="shared" si="0"/>
        <v>1</v>
      </c>
      <c r="BL12" s="3">
        <f t="shared" si="0"/>
        <v>1</v>
      </c>
      <c r="BM12" s="3">
        <f t="shared" si="0"/>
        <v>1</v>
      </c>
      <c r="BN12" s="3">
        <f t="shared" si="0"/>
        <v>1</v>
      </c>
      <c r="BO12" s="3">
        <f t="shared" si="0"/>
        <v>1</v>
      </c>
      <c r="BP12" s="3">
        <f t="shared" si="0"/>
        <v>1</v>
      </c>
      <c r="BQ12" s="3">
        <f t="shared" si="1"/>
        <v>1</v>
      </c>
      <c r="BR12" s="3">
        <f t="shared" si="1"/>
        <v>1</v>
      </c>
      <c r="BS12" s="3">
        <f t="shared" si="1"/>
        <v>1</v>
      </c>
      <c r="BT12" s="3">
        <f t="shared" si="1"/>
        <v>1</v>
      </c>
      <c r="BU12" s="3">
        <f t="shared" si="1"/>
        <v>1</v>
      </c>
      <c r="BV12" s="3">
        <f t="shared" si="1"/>
        <v>1</v>
      </c>
      <c r="BW12" s="3">
        <f t="shared" si="1"/>
        <v>1</v>
      </c>
      <c r="BX12" s="3">
        <f t="shared" si="1"/>
        <v>1</v>
      </c>
      <c r="BY12" s="3">
        <f t="shared" si="1"/>
        <v>1</v>
      </c>
      <c r="BZ12" s="3">
        <f t="shared" si="4"/>
        <v>1</v>
      </c>
      <c r="CA12" s="3">
        <f t="shared" si="2"/>
        <v>1</v>
      </c>
      <c r="CB12" s="3">
        <f t="shared" si="2"/>
        <v>1</v>
      </c>
      <c r="CC12" s="3">
        <f t="shared" si="2"/>
        <v>1</v>
      </c>
      <c r="CD12" s="3">
        <f t="shared" si="2"/>
        <v>1</v>
      </c>
      <c r="CE12" s="3">
        <f t="shared" si="2"/>
        <v>1</v>
      </c>
      <c r="CF12" s="3">
        <f t="shared" si="2"/>
        <v>1</v>
      </c>
      <c r="CG12" s="3">
        <f t="shared" si="2"/>
        <v>1</v>
      </c>
      <c r="CH12" s="3">
        <f t="shared" si="2"/>
        <v>1</v>
      </c>
      <c r="CI12" s="3">
        <f t="shared" si="2"/>
        <v>1</v>
      </c>
      <c r="CJ12" s="3">
        <f t="shared" si="2"/>
        <v>1</v>
      </c>
      <c r="CK12" s="3">
        <f t="shared" si="2"/>
        <v>1</v>
      </c>
      <c r="CL12" s="3">
        <f t="shared" si="2"/>
        <v>1</v>
      </c>
      <c r="CM12" s="3">
        <f t="shared" si="2"/>
        <v>1</v>
      </c>
      <c r="CN12" s="3">
        <f t="shared" si="2"/>
        <v>1</v>
      </c>
      <c r="CO12" s="3">
        <f t="shared" si="2"/>
        <v>1</v>
      </c>
      <c r="CP12" s="3">
        <f t="shared" si="2"/>
        <v>1</v>
      </c>
      <c r="CQ12" s="3">
        <f t="shared" si="2"/>
        <v>1</v>
      </c>
      <c r="CR12" s="5">
        <f t="shared" si="5"/>
        <v>20</v>
      </c>
      <c r="CU12" s="16"/>
      <c r="CV12" s="16"/>
      <c r="CX12" s="16"/>
      <c r="CY12" s="16"/>
    </row>
    <row r="13" spans="1:121" x14ac:dyDescent="0.2">
      <c r="A13" s="13">
        <v>4</v>
      </c>
      <c r="B13" s="13" t="s">
        <v>37</v>
      </c>
      <c r="C13" s="13" t="s">
        <v>34</v>
      </c>
      <c r="D13" s="14"/>
      <c r="E13" s="15">
        <v>76.5</v>
      </c>
      <c r="F13" s="15">
        <v>103.4</v>
      </c>
      <c r="G13" s="15"/>
      <c r="H13" s="15">
        <v>97.5</v>
      </c>
      <c r="I13" s="15">
        <v>88.28</v>
      </c>
      <c r="J13" s="15">
        <v>96.86</v>
      </c>
      <c r="K13" s="15">
        <v>72</v>
      </c>
      <c r="L13" s="15">
        <v>170</v>
      </c>
      <c r="M13" s="15"/>
      <c r="N13" s="15">
        <v>84.277777777777771</v>
      </c>
      <c r="O13" s="15">
        <v>82.5</v>
      </c>
      <c r="P13" s="15">
        <v>89</v>
      </c>
      <c r="Q13" s="15">
        <v>60</v>
      </c>
      <c r="R13" s="15">
        <v>56.666666666666664</v>
      </c>
      <c r="S13" s="15">
        <v>70</v>
      </c>
      <c r="T13" s="15">
        <v>85</v>
      </c>
      <c r="U13" s="15">
        <v>54.8</v>
      </c>
      <c r="V13" s="15">
        <v>77.599999999999994</v>
      </c>
      <c r="W13" s="15">
        <v>77</v>
      </c>
      <c r="X13" s="15">
        <v>186</v>
      </c>
      <c r="Y13" s="15">
        <v>83.666666666666657</v>
      </c>
      <c r="Z13" s="15">
        <v>92.625</v>
      </c>
      <c r="AA13" s="15">
        <v>62.4</v>
      </c>
      <c r="AB13" s="15">
        <v>83.2</v>
      </c>
      <c r="AC13" s="13">
        <v>4</v>
      </c>
      <c r="AD13" s="13" t="s">
        <v>37</v>
      </c>
      <c r="AE13" s="13" t="s">
        <v>34</v>
      </c>
      <c r="AF13" s="14"/>
      <c r="AG13" s="15">
        <v>143</v>
      </c>
      <c r="AH13" s="15"/>
      <c r="AI13" s="15">
        <v>67</v>
      </c>
      <c r="AJ13" s="15">
        <v>83</v>
      </c>
      <c r="AK13" s="15">
        <v>89.333333333333329</v>
      </c>
      <c r="AL13" s="15">
        <v>89.333333333333329</v>
      </c>
      <c r="AM13" s="15">
        <v>167</v>
      </c>
      <c r="AN13" s="15">
        <v>87</v>
      </c>
      <c r="AO13" s="15"/>
      <c r="AP13" s="15">
        <v>107.5</v>
      </c>
      <c r="AQ13" s="15">
        <v>78.75</v>
      </c>
      <c r="AR13" s="15">
        <v>83.75</v>
      </c>
      <c r="AS13" s="15">
        <v>54.8</v>
      </c>
      <c r="AT13" s="15">
        <v>77.599999999999994</v>
      </c>
      <c r="AU13" s="15"/>
      <c r="AV13" s="15">
        <v>75</v>
      </c>
      <c r="AW13" s="15"/>
      <c r="AX13" s="15">
        <v>79</v>
      </c>
      <c r="AY13" s="30">
        <v>82.94</v>
      </c>
      <c r="AZ13" s="28">
        <f>(F13+H13+J13+L13+N13+P13+R13+T13+V13+X13+Z13+AB13+AJ13+AL13+AN13+AP13+AR13+AT13+AV13+AX13)/20</f>
        <v>95.21563888888889</v>
      </c>
      <c r="BA13" s="15">
        <v>89.077506944444437</v>
      </c>
      <c r="BB13" s="3">
        <f t="shared" si="3"/>
        <v>1</v>
      </c>
      <c r="BC13" s="3">
        <f t="shared" si="3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1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1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4"/>
        <v>1</v>
      </c>
      <c r="CA13" s="3">
        <f t="shared" si="2"/>
        <v>0</v>
      </c>
      <c r="CB13" s="3">
        <f t="shared" si="2"/>
        <v>1</v>
      </c>
      <c r="CC13" s="3">
        <f t="shared" si="2"/>
        <v>1</v>
      </c>
      <c r="CD13" s="3">
        <f t="shared" si="2"/>
        <v>1</v>
      </c>
      <c r="CE13" s="3">
        <f t="shared" si="2"/>
        <v>1</v>
      </c>
      <c r="CF13" s="3">
        <f t="shared" si="2"/>
        <v>1</v>
      </c>
      <c r="CG13" s="3">
        <f t="shared" si="2"/>
        <v>1</v>
      </c>
      <c r="CH13" s="3">
        <f t="shared" si="2"/>
        <v>0</v>
      </c>
      <c r="CI13" s="3">
        <f t="shared" si="2"/>
        <v>1</v>
      </c>
      <c r="CJ13" s="3">
        <f t="shared" si="2"/>
        <v>1</v>
      </c>
      <c r="CK13" s="3">
        <f t="shared" si="2"/>
        <v>1</v>
      </c>
      <c r="CL13" s="3">
        <f t="shared" si="2"/>
        <v>1</v>
      </c>
      <c r="CM13" s="3">
        <f t="shared" si="2"/>
        <v>1</v>
      </c>
      <c r="CN13" s="3">
        <f t="shared" si="2"/>
        <v>0</v>
      </c>
      <c r="CO13" s="3">
        <f t="shared" si="2"/>
        <v>1</v>
      </c>
      <c r="CP13" s="3">
        <f t="shared" si="2"/>
        <v>0</v>
      </c>
      <c r="CQ13" s="3">
        <f t="shared" si="2"/>
        <v>1</v>
      </c>
      <c r="CR13" s="5">
        <f t="shared" si="5"/>
        <v>16</v>
      </c>
      <c r="CU13" s="16"/>
      <c r="CV13" s="16"/>
      <c r="CX13" s="16"/>
      <c r="CY13" s="16"/>
    </row>
    <row r="14" spans="1:121" ht="10.5" customHeight="1" x14ac:dyDescent="0.2">
      <c r="A14" s="11"/>
      <c r="B14" s="11" t="s">
        <v>38</v>
      </c>
      <c r="C14" s="11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 t="s">
        <v>38</v>
      </c>
      <c r="AE14" s="11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 s="3">
        <f t="shared" si="3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4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2"/>
        <v>0</v>
      </c>
      <c r="CE14" s="3">
        <f t="shared" si="2"/>
        <v>0</v>
      </c>
      <c r="CF14" s="3">
        <f t="shared" si="2"/>
        <v>0</v>
      </c>
      <c r="CG14" s="3">
        <f t="shared" si="2"/>
        <v>0</v>
      </c>
      <c r="CH14" s="3">
        <f t="shared" si="2"/>
        <v>0</v>
      </c>
      <c r="CI14" s="3">
        <f t="shared" si="2"/>
        <v>0</v>
      </c>
      <c r="CJ14" s="3">
        <f t="shared" si="2"/>
        <v>0</v>
      </c>
      <c r="CK14" s="3">
        <f t="shared" si="2"/>
        <v>0</v>
      </c>
      <c r="CL14" s="3">
        <f t="shared" si="2"/>
        <v>0</v>
      </c>
      <c r="CM14" s="3">
        <f t="shared" si="2"/>
        <v>0</v>
      </c>
      <c r="CN14" s="3">
        <f t="shared" si="2"/>
        <v>0</v>
      </c>
      <c r="CO14" s="3">
        <f t="shared" si="2"/>
        <v>0</v>
      </c>
      <c r="CP14" s="3">
        <f t="shared" si="2"/>
        <v>0</v>
      </c>
      <c r="CQ14" s="3">
        <f t="shared" si="2"/>
        <v>0</v>
      </c>
      <c r="CU14" s="16"/>
      <c r="CV14" s="16"/>
      <c r="CX14" s="16"/>
      <c r="CY14" s="16"/>
    </row>
    <row r="15" spans="1:121" x14ac:dyDescent="0.2">
      <c r="A15" s="13">
        <v>5</v>
      </c>
      <c r="B15" s="13" t="s">
        <v>39</v>
      </c>
      <c r="C15" s="13" t="s">
        <v>34</v>
      </c>
      <c r="D15" s="14"/>
      <c r="E15" s="15">
        <v>136</v>
      </c>
      <c r="F15" s="15">
        <v>154.4</v>
      </c>
      <c r="G15" s="15"/>
      <c r="H15" s="15">
        <v>172</v>
      </c>
      <c r="I15" s="15">
        <v>169.33</v>
      </c>
      <c r="J15" s="15">
        <v>176.67</v>
      </c>
      <c r="K15" s="15">
        <v>107</v>
      </c>
      <c r="L15" s="15">
        <v>191.33333333333334</v>
      </c>
      <c r="M15" s="15"/>
      <c r="N15" s="15">
        <v>148</v>
      </c>
      <c r="O15" s="15"/>
      <c r="P15" s="15">
        <v>161.4</v>
      </c>
      <c r="Q15" s="15">
        <v>139</v>
      </c>
      <c r="R15" s="15">
        <v>163.80000000000001</v>
      </c>
      <c r="S15" s="15">
        <v>160</v>
      </c>
      <c r="T15" s="15">
        <v>180</v>
      </c>
      <c r="U15" s="15">
        <v>168</v>
      </c>
      <c r="V15" s="15">
        <v>199.2</v>
      </c>
      <c r="W15" s="15">
        <v>120.5</v>
      </c>
      <c r="X15" s="15">
        <v>196.6</v>
      </c>
      <c r="Y15" s="15">
        <v>141</v>
      </c>
      <c r="Z15" s="15">
        <v>166.6</v>
      </c>
      <c r="AA15" s="15">
        <v>148.19999999999999</v>
      </c>
      <c r="AB15" s="15">
        <v>154.6</v>
      </c>
      <c r="AC15" s="13">
        <v>5</v>
      </c>
      <c r="AD15" s="13" t="s">
        <v>39</v>
      </c>
      <c r="AE15" s="13" t="s">
        <v>34</v>
      </c>
      <c r="AF15" s="14"/>
      <c r="AG15" s="15">
        <v>179.16666666666669</v>
      </c>
      <c r="AH15" s="15"/>
      <c r="AI15" s="15">
        <v>175</v>
      </c>
      <c r="AJ15" s="15">
        <v>180</v>
      </c>
      <c r="AK15" s="15">
        <v>142</v>
      </c>
      <c r="AL15" s="15">
        <v>147</v>
      </c>
      <c r="AM15" s="15">
        <v>174.75</v>
      </c>
      <c r="AN15" s="15">
        <v>153</v>
      </c>
      <c r="AO15" s="15"/>
      <c r="AP15" s="15">
        <v>175</v>
      </c>
      <c r="AQ15" s="15">
        <v>143</v>
      </c>
      <c r="AR15" s="15">
        <v>153</v>
      </c>
      <c r="AS15" s="15">
        <v>168</v>
      </c>
      <c r="AT15" s="15">
        <v>199.2</v>
      </c>
      <c r="AU15" s="15">
        <v>185</v>
      </c>
      <c r="AV15" s="15">
        <v>185.1</v>
      </c>
      <c r="AW15" s="15"/>
      <c r="AX15" s="15">
        <v>166.75</v>
      </c>
      <c r="AY15" s="15">
        <v>153.49666666666667</v>
      </c>
      <c r="AZ15" s="15">
        <v>171.18266666666665</v>
      </c>
      <c r="BA15" s="15">
        <v>162.33966666666666</v>
      </c>
      <c r="BB15" s="3">
        <f t="shared" si="3"/>
        <v>1</v>
      </c>
      <c r="BC15" s="3">
        <f t="shared" si="3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1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1</v>
      </c>
      <c r="BN15" s="3">
        <f t="shared" si="0"/>
        <v>1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1</v>
      </c>
      <c r="BU15" s="3">
        <f t="shared" si="1"/>
        <v>1</v>
      </c>
      <c r="BV15" s="3">
        <f t="shared" si="1"/>
        <v>1</v>
      </c>
      <c r="BW15" s="3">
        <f t="shared" si="1"/>
        <v>1</v>
      </c>
      <c r="BX15" s="3">
        <f t="shared" si="1"/>
        <v>1</v>
      </c>
      <c r="BY15" s="3">
        <f t="shared" si="1"/>
        <v>1</v>
      </c>
      <c r="BZ15" s="3">
        <f t="shared" si="4"/>
        <v>1</v>
      </c>
      <c r="CA15" s="3">
        <f t="shared" si="2"/>
        <v>0</v>
      </c>
      <c r="CB15" s="3">
        <f t="shared" si="2"/>
        <v>1</v>
      </c>
      <c r="CC15" s="3">
        <f t="shared" si="2"/>
        <v>1</v>
      </c>
      <c r="CD15" s="3">
        <f t="shared" si="2"/>
        <v>1</v>
      </c>
      <c r="CE15" s="3">
        <f t="shared" si="2"/>
        <v>1</v>
      </c>
      <c r="CF15" s="3">
        <f t="shared" si="2"/>
        <v>1</v>
      </c>
      <c r="CG15" s="3">
        <f t="shared" si="2"/>
        <v>1</v>
      </c>
      <c r="CH15" s="3">
        <f t="shared" si="2"/>
        <v>0</v>
      </c>
      <c r="CI15" s="3">
        <f t="shared" si="2"/>
        <v>1</v>
      </c>
      <c r="CJ15" s="3">
        <f t="shared" si="2"/>
        <v>1</v>
      </c>
      <c r="CK15" s="3">
        <f t="shared" si="2"/>
        <v>1</v>
      </c>
      <c r="CL15" s="3">
        <f t="shared" si="2"/>
        <v>1</v>
      </c>
      <c r="CM15" s="3">
        <f t="shared" si="2"/>
        <v>1</v>
      </c>
      <c r="CN15" s="3">
        <f t="shared" si="2"/>
        <v>1</v>
      </c>
      <c r="CO15" s="3">
        <f t="shared" si="2"/>
        <v>1</v>
      </c>
      <c r="CP15" s="3">
        <f t="shared" si="2"/>
        <v>0</v>
      </c>
      <c r="CQ15" s="3">
        <f t="shared" si="2"/>
        <v>1</v>
      </c>
      <c r="CR15" s="5">
        <f t="shared" si="5"/>
        <v>16</v>
      </c>
      <c r="CU15" s="16"/>
      <c r="CV15" s="16"/>
      <c r="CX15" s="16"/>
      <c r="CY15" s="16"/>
    </row>
    <row r="16" spans="1:121" ht="10.5" customHeight="1" x14ac:dyDescent="0.2">
      <c r="A16" s="11"/>
      <c r="B16" s="11" t="s">
        <v>40</v>
      </c>
      <c r="C16" s="11"/>
      <c r="D16" s="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1" t="s">
        <v>40</v>
      </c>
      <c r="AE16" s="11"/>
      <c r="AF16" s="17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C16" s="3">
        <f t="shared" si="3"/>
        <v>0</v>
      </c>
      <c r="BD16" s="3">
        <f t="shared" si="0"/>
        <v>0</v>
      </c>
      <c r="BE16" s="3">
        <f t="shared" si="0"/>
        <v>0</v>
      </c>
      <c r="BF16" s="3">
        <f t="shared" si="0"/>
        <v>0</v>
      </c>
      <c r="BG16" s="3">
        <f t="shared" si="0"/>
        <v>0</v>
      </c>
      <c r="BH16" s="3">
        <f t="shared" si="0"/>
        <v>0</v>
      </c>
      <c r="BI16" s="3">
        <f t="shared" si="0"/>
        <v>0</v>
      </c>
      <c r="BJ16" s="3">
        <f t="shared" si="0"/>
        <v>0</v>
      </c>
      <c r="BK16" s="3">
        <f t="shared" si="0"/>
        <v>0</v>
      </c>
      <c r="BL16" s="3">
        <f t="shared" si="0"/>
        <v>0</v>
      </c>
      <c r="BM16" s="3">
        <f t="shared" si="0"/>
        <v>0</v>
      </c>
      <c r="BN16" s="3">
        <f t="shared" si="0"/>
        <v>0</v>
      </c>
      <c r="BO16" s="3">
        <f t="shared" si="0"/>
        <v>0</v>
      </c>
      <c r="BP16" s="3">
        <f t="shared" si="0"/>
        <v>0</v>
      </c>
      <c r="BQ16" s="3">
        <f t="shared" si="1"/>
        <v>0</v>
      </c>
      <c r="BR16" s="3">
        <f t="shared" si="1"/>
        <v>0</v>
      </c>
      <c r="BS16" s="3">
        <f t="shared" si="1"/>
        <v>0</v>
      </c>
      <c r="BT16" s="3">
        <f t="shared" si="1"/>
        <v>0</v>
      </c>
      <c r="BU16" s="3">
        <f t="shared" si="1"/>
        <v>0</v>
      </c>
      <c r="BV16" s="3">
        <f t="shared" si="1"/>
        <v>0</v>
      </c>
      <c r="BW16" s="3">
        <f t="shared" si="1"/>
        <v>0</v>
      </c>
      <c r="BX16" s="3">
        <f t="shared" si="1"/>
        <v>0</v>
      </c>
      <c r="BY16" s="3">
        <f t="shared" si="1"/>
        <v>0</v>
      </c>
      <c r="BZ16" s="3">
        <f t="shared" si="4"/>
        <v>0</v>
      </c>
      <c r="CA16" s="3">
        <f t="shared" si="2"/>
        <v>0</v>
      </c>
      <c r="CB16" s="3">
        <f t="shared" si="2"/>
        <v>0</v>
      </c>
      <c r="CC16" s="3">
        <f t="shared" si="2"/>
        <v>0</v>
      </c>
      <c r="CD16" s="3">
        <f t="shared" si="2"/>
        <v>0</v>
      </c>
      <c r="CE16" s="3">
        <f t="shared" si="2"/>
        <v>0</v>
      </c>
      <c r="CF16" s="3">
        <f t="shared" si="2"/>
        <v>0</v>
      </c>
      <c r="CG16" s="3">
        <f t="shared" si="2"/>
        <v>0</v>
      </c>
      <c r="CH16" s="3">
        <f t="shared" si="2"/>
        <v>0</v>
      </c>
      <c r="CI16" s="3">
        <f t="shared" si="2"/>
        <v>0</v>
      </c>
      <c r="CJ16" s="3">
        <f t="shared" si="2"/>
        <v>0</v>
      </c>
      <c r="CK16" s="3">
        <f t="shared" si="2"/>
        <v>0</v>
      </c>
      <c r="CL16" s="3">
        <f t="shared" si="2"/>
        <v>0</v>
      </c>
      <c r="CM16" s="3">
        <f t="shared" si="2"/>
        <v>0</v>
      </c>
      <c r="CN16" s="3">
        <f t="shared" si="2"/>
        <v>0</v>
      </c>
      <c r="CO16" s="3">
        <f t="shared" si="2"/>
        <v>0</v>
      </c>
      <c r="CP16" s="3">
        <f t="shared" si="2"/>
        <v>0</v>
      </c>
      <c r="CQ16" s="3">
        <f t="shared" si="2"/>
        <v>0</v>
      </c>
      <c r="CU16" s="16"/>
      <c r="CV16" s="16"/>
      <c r="CX16" s="16"/>
      <c r="CY16" s="16"/>
    </row>
    <row r="17" spans="1:103" x14ac:dyDescent="0.2">
      <c r="A17" s="13">
        <v>6</v>
      </c>
      <c r="B17" s="13" t="s">
        <v>41</v>
      </c>
      <c r="C17" s="13" t="s">
        <v>34</v>
      </c>
      <c r="D17" s="14"/>
      <c r="E17" s="15">
        <v>121</v>
      </c>
      <c r="F17" s="15">
        <v>100.6</v>
      </c>
      <c r="G17" s="15"/>
      <c r="H17" s="15">
        <v>107</v>
      </c>
      <c r="I17" s="15">
        <v>107.55</v>
      </c>
      <c r="J17" s="15">
        <v>110.44</v>
      </c>
      <c r="K17" s="15"/>
      <c r="L17" s="15">
        <v>98</v>
      </c>
      <c r="M17" s="15"/>
      <c r="N17" s="15">
        <v>96.916666666666657</v>
      </c>
      <c r="O17" s="15"/>
      <c r="P17" s="15">
        <v>108.6</v>
      </c>
      <c r="Q17" s="15"/>
      <c r="R17" s="15">
        <v>105.66666666666667</v>
      </c>
      <c r="S17" s="15">
        <v>100</v>
      </c>
      <c r="T17" s="15">
        <v>120</v>
      </c>
      <c r="U17" s="15">
        <v>130</v>
      </c>
      <c r="V17" s="15">
        <v>132.25</v>
      </c>
      <c r="W17" s="15"/>
      <c r="X17" s="15">
        <v>119.6</v>
      </c>
      <c r="Y17" s="15"/>
      <c r="Z17" s="15">
        <v>107.4</v>
      </c>
      <c r="AA17" s="15">
        <v>102.6</v>
      </c>
      <c r="AB17" s="15">
        <v>103</v>
      </c>
      <c r="AC17" s="13">
        <v>6</v>
      </c>
      <c r="AD17" s="13" t="s">
        <v>41</v>
      </c>
      <c r="AE17" s="13" t="s">
        <v>34</v>
      </c>
      <c r="AF17" s="14"/>
      <c r="AG17" s="15">
        <v>108.125</v>
      </c>
      <c r="AH17" s="15"/>
      <c r="AI17" s="15">
        <v>127.66666666666667</v>
      </c>
      <c r="AJ17" s="15"/>
      <c r="AK17" s="15">
        <v>117.66666666666667</v>
      </c>
      <c r="AL17" s="15">
        <v>117.66666666666667</v>
      </c>
      <c r="AM17" s="15">
        <v>120.75</v>
      </c>
      <c r="AN17" s="15">
        <v>87</v>
      </c>
      <c r="AO17" s="15"/>
      <c r="AP17" s="15">
        <v>127.25</v>
      </c>
      <c r="AQ17" s="15">
        <v>96.2</v>
      </c>
      <c r="AR17" s="15">
        <v>96.2</v>
      </c>
      <c r="AS17" s="15">
        <v>130</v>
      </c>
      <c r="AT17" s="15">
        <v>132.25</v>
      </c>
      <c r="AU17" s="15"/>
      <c r="AV17" s="15">
        <v>112.97999999999999</v>
      </c>
      <c r="AW17" s="15"/>
      <c r="AX17" s="15">
        <v>106.2</v>
      </c>
      <c r="AY17" s="15">
        <v>114.6871212121212</v>
      </c>
      <c r="AZ17" s="15">
        <v>109.94842105263157</v>
      </c>
      <c r="BA17" s="15">
        <v>112.31777113237638</v>
      </c>
      <c r="BB17" s="3">
        <f t="shared" si="3"/>
        <v>1</v>
      </c>
      <c r="BC17" s="3">
        <f t="shared" si="3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0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0</v>
      </c>
      <c r="BU17" s="3">
        <f t="shared" si="1"/>
        <v>1</v>
      </c>
      <c r="BV17" s="3">
        <f t="shared" si="1"/>
        <v>0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4"/>
        <v>1</v>
      </c>
      <c r="CA17" s="3">
        <f t="shared" si="2"/>
        <v>0</v>
      </c>
      <c r="CB17" s="3">
        <f t="shared" si="2"/>
        <v>1</v>
      </c>
      <c r="CC17" s="3">
        <f t="shared" si="2"/>
        <v>0</v>
      </c>
      <c r="CD17" s="3">
        <f t="shared" si="2"/>
        <v>1</v>
      </c>
      <c r="CE17" s="3">
        <f t="shared" si="2"/>
        <v>1</v>
      </c>
      <c r="CF17" s="3">
        <f t="shared" si="2"/>
        <v>1</v>
      </c>
      <c r="CG17" s="3">
        <f t="shared" si="2"/>
        <v>1</v>
      </c>
      <c r="CH17" s="3">
        <f t="shared" si="2"/>
        <v>0</v>
      </c>
      <c r="CI17" s="3">
        <f t="shared" si="2"/>
        <v>1</v>
      </c>
      <c r="CJ17" s="3">
        <f t="shared" si="2"/>
        <v>1</v>
      </c>
      <c r="CK17" s="3">
        <f t="shared" si="2"/>
        <v>1</v>
      </c>
      <c r="CL17" s="3">
        <f t="shared" si="2"/>
        <v>1</v>
      </c>
      <c r="CM17" s="3">
        <f t="shared" si="2"/>
        <v>1</v>
      </c>
      <c r="CN17" s="3">
        <f t="shared" si="2"/>
        <v>0</v>
      </c>
      <c r="CO17" s="3">
        <f t="shared" si="2"/>
        <v>1</v>
      </c>
      <c r="CP17" s="3">
        <f t="shared" si="2"/>
        <v>0</v>
      </c>
      <c r="CQ17" s="3">
        <f t="shared" si="2"/>
        <v>1</v>
      </c>
      <c r="CR17" s="5">
        <f t="shared" si="5"/>
        <v>11</v>
      </c>
      <c r="CU17" s="16"/>
      <c r="CV17" s="16"/>
      <c r="CX17" s="16"/>
      <c r="CY17" s="16"/>
    </row>
    <row r="18" spans="1:103" x14ac:dyDescent="0.2">
      <c r="A18" s="13">
        <v>7</v>
      </c>
      <c r="B18" s="13" t="s">
        <v>42</v>
      </c>
      <c r="C18" s="13" t="s">
        <v>34</v>
      </c>
      <c r="D18" s="14"/>
      <c r="E18" s="15"/>
      <c r="F18" s="15">
        <v>213.25</v>
      </c>
      <c r="G18" s="15"/>
      <c r="H18" s="15">
        <v>210</v>
      </c>
      <c r="I18" s="15">
        <v>208</v>
      </c>
      <c r="J18" s="15">
        <v>231.28</v>
      </c>
      <c r="K18" s="15"/>
      <c r="L18" s="15">
        <v>199.33333333333334</v>
      </c>
      <c r="M18" s="15"/>
      <c r="N18" s="15">
        <v>203.25</v>
      </c>
      <c r="O18" s="15"/>
      <c r="P18" s="15">
        <v>215.6</v>
      </c>
      <c r="Q18" s="15"/>
      <c r="R18" s="15">
        <v>209.25</v>
      </c>
      <c r="S18" s="15">
        <v>140</v>
      </c>
      <c r="T18" s="15">
        <v>170</v>
      </c>
      <c r="U18" s="15">
        <v>170.5</v>
      </c>
      <c r="V18" s="15">
        <v>187.66666666666666</v>
      </c>
      <c r="W18" s="15"/>
      <c r="X18" s="15">
        <v>227.2</v>
      </c>
      <c r="Y18" s="15"/>
      <c r="Z18" s="15">
        <v>193.9</v>
      </c>
      <c r="AA18" s="15">
        <v>209.4</v>
      </c>
      <c r="AB18" s="15">
        <v>209.4</v>
      </c>
      <c r="AC18" s="13">
        <v>7</v>
      </c>
      <c r="AD18" s="13" t="s">
        <v>42</v>
      </c>
      <c r="AE18" s="13" t="s">
        <v>34</v>
      </c>
      <c r="AF18" s="14"/>
      <c r="AG18" s="15">
        <v>227.75</v>
      </c>
      <c r="AH18" s="15">
        <v>240</v>
      </c>
      <c r="AI18" s="15">
        <v>206</v>
      </c>
      <c r="AJ18" s="15"/>
      <c r="AK18" s="15">
        <v>237</v>
      </c>
      <c r="AL18" s="15">
        <v>237</v>
      </c>
      <c r="AM18" s="15">
        <v>174</v>
      </c>
      <c r="AN18" s="15">
        <v>189</v>
      </c>
      <c r="AO18" s="15"/>
      <c r="AP18" s="15">
        <v>201.66666666666666</v>
      </c>
      <c r="AQ18" s="15">
        <v>206.66666666666666</v>
      </c>
      <c r="AR18" s="15">
        <v>206.66666666666666</v>
      </c>
      <c r="AS18" s="15">
        <v>170.5</v>
      </c>
      <c r="AT18" s="15">
        <v>187.66666666666666</v>
      </c>
      <c r="AU18" s="15"/>
      <c r="AV18" s="15">
        <v>209</v>
      </c>
      <c r="AW18" s="15"/>
      <c r="AX18" s="15">
        <v>182.2</v>
      </c>
      <c r="AY18" s="15">
        <v>194.98166666666668</v>
      </c>
      <c r="AZ18" s="15">
        <v>206.16649999999998</v>
      </c>
      <c r="BA18" s="15">
        <v>200.57408333333333</v>
      </c>
      <c r="BB18" s="3">
        <f t="shared" si="3"/>
        <v>0</v>
      </c>
      <c r="BC18" s="3">
        <f t="shared" si="3"/>
        <v>1</v>
      </c>
      <c r="BD18" s="3">
        <f t="shared" si="0"/>
        <v>0</v>
      </c>
      <c r="BE18" s="3">
        <f t="shared" si="0"/>
        <v>1</v>
      </c>
      <c r="BF18" s="3">
        <f t="shared" si="0"/>
        <v>1</v>
      </c>
      <c r="BG18" s="3">
        <f t="shared" si="0"/>
        <v>1</v>
      </c>
      <c r="BH18" s="3">
        <f t="shared" si="0"/>
        <v>0</v>
      </c>
      <c r="BI18" s="3">
        <f t="shared" si="0"/>
        <v>1</v>
      </c>
      <c r="BJ18" s="3">
        <f t="shared" si="0"/>
        <v>0</v>
      </c>
      <c r="BK18" s="3">
        <f t="shared" si="0"/>
        <v>1</v>
      </c>
      <c r="BL18" s="3">
        <f t="shared" si="0"/>
        <v>0</v>
      </c>
      <c r="BM18" s="3">
        <f t="shared" si="0"/>
        <v>1</v>
      </c>
      <c r="BN18" s="3">
        <f t="shared" si="0"/>
        <v>0</v>
      </c>
      <c r="BO18" s="3">
        <f t="shared" si="0"/>
        <v>1</v>
      </c>
      <c r="BP18" s="3">
        <f t="shared" si="0"/>
        <v>1</v>
      </c>
      <c r="BQ18" s="3">
        <f t="shared" si="1"/>
        <v>1</v>
      </c>
      <c r="BR18" s="3">
        <f t="shared" si="1"/>
        <v>1</v>
      </c>
      <c r="BS18" s="3">
        <f t="shared" si="1"/>
        <v>1</v>
      </c>
      <c r="BT18" s="3">
        <f t="shared" si="1"/>
        <v>0</v>
      </c>
      <c r="BU18" s="3">
        <f t="shared" si="1"/>
        <v>1</v>
      </c>
      <c r="BV18" s="3">
        <f t="shared" si="1"/>
        <v>0</v>
      </c>
      <c r="BW18" s="3">
        <f t="shared" si="1"/>
        <v>1</v>
      </c>
      <c r="BX18" s="3">
        <f t="shared" si="1"/>
        <v>1</v>
      </c>
      <c r="BY18" s="3">
        <f t="shared" si="1"/>
        <v>1</v>
      </c>
      <c r="BZ18" s="3">
        <f t="shared" si="4"/>
        <v>1</v>
      </c>
      <c r="CA18" s="3">
        <f t="shared" si="2"/>
        <v>1</v>
      </c>
      <c r="CB18" s="3">
        <f t="shared" si="2"/>
        <v>1</v>
      </c>
      <c r="CC18" s="3">
        <f t="shared" si="2"/>
        <v>0</v>
      </c>
      <c r="CD18" s="3">
        <f t="shared" si="2"/>
        <v>1</v>
      </c>
      <c r="CE18" s="3">
        <f t="shared" si="2"/>
        <v>1</v>
      </c>
      <c r="CF18" s="3">
        <f t="shared" si="2"/>
        <v>1</v>
      </c>
      <c r="CG18" s="3">
        <f t="shared" si="2"/>
        <v>1</v>
      </c>
      <c r="CH18" s="3">
        <f t="shared" si="2"/>
        <v>0</v>
      </c>
      <c r="CI18" s="3">
        <f t="shared" si="2"/>
        <v>1</v>
      </c>
      <c r="CJ18" s="3">
        <f t="shared" si="2"/>
        <v>1</v>
      </c>
      <c r="CK18" s="3">
        <f t="shared" si="2"/>
        <v>1</v>
      </c>
      <c r="CL18" s="3">
        <f t="shared" si="2"/>
        <v>1</v>
      </c>
      <c r="CM18" s="3">
        <f t="shared" si="2"/>
        <v>1</v>
      </c>
      <c r="CN18" s="3">
        <f t="shared" si="2"/>
        <v>0</v>
      </c>
      <c r="CO18" s="3">
        <f t="shared" si="2"/>
        <v>1</v>
      </c>
      <c r="CP18" s="3">
        <f t="shared" si="2"/>
        <v>0</v>
      </c>
      <c r="CQ18" s="3">
        <f t="shared" si="2"/>
        <v>1</v>
      </c>
      <c r="CR18" s="5">
        <f t="shared" si="5"/>
        <v>10</v>
      </c>
      <c r="CU18" s="16"/>
      <c r="CV18" s="16"/>
      <c r="CX18" s="16"/>
      <c r="CY18" s="16"/>
    </row>
    <row r="19" spans="1:103" x14ac:dyDescent="0.2">
      <c r="A19" s="13">
        <v>8</v>
      </c>
      <c r="B19" s="13" t="s">
        <v>43</v>
      </c>
      <c r="C19" s="13" t="s">
        <v>34</v>
      </c>
      <c r="D19" s="14" t="s">
        <v>44</v>
      </c>
      <c r="E19" s="15"/>
      <c r="F19" s="15">
        <v>78.8</v>
      </c>
      <c r="G19" s="15"/>
      <c r="H19" s="15">
        <v>88</v>
      </c>
      <c r="I19" s="15">
        <v>86.12</v>
      </c>
      <c r="J19" s="15">
        <v>96.12</v>
      </c>
      <c r="K19" s="15"/>
      <c r="L19" s="15">
        <v>69</v>
      </c>
      <c r="M19" s="15"/>
      <c r="N19" s="15">
        <v>82</v>
      </c>
      <c r="O19" s="15"/>
      <c r="P19" s="15">
        <v>120.25</v>
      </c>
      <c r="Q19" s="15"/>
      <c r="R19" s="15">
        <v>85.474999999999994</v>
      </c>
      <c r="S19" s="15">
        <v>90</v>
      </c>
      <c r="T19" s="15">
        <v>120</v>
      </c>
      <c r="U19" s="15">
        <v>111.5</v>
      </c>
      <c r="V19" s="15">
        <v>115.5</v>
      </c>
      <c r="W19" s="15"/>
      <c r="X19" s="15">
        <v>103.6</v>
      </c>
      <c r="Y19" s="15">
        <v>92.5</v>
      </c>
      <c r="Z19" s="15">
        <v>94.4</v>
      </c>
      <c r="AA19" s="15">
        <v>78.2</v>
      </c>
      <c r="AB19" s="15">
        <v>80.8</v>
      </c>
      <c r="AC19" s="13">
        <v>8</v>
      </c>
      <c r="AD19" s="13" t="s">
        <v>43</v>
      </c>
      <c r="AE19" s="13" t="s">
        <v>34</v>
      </c>
      <c r="AF19" s="14" t="s">
        <v>44</v>
      </c>
      <c r="AG19" s="15">
        <v>87.5</v>
      </c>
      <c r="AH19" s="15"/>
      <c r="AI19" s="15">
        <v>132.5</v>
      </c>
      <c r="AJ19" s="15"/>
      <c r="AK19" s="15">
        <v>103.66666666666667</v>
      </c>
      <c r="AL19" s="15">
        <v>113.66666666666667</v>
      </c>
      <c r="AM19" s="15">
        <v>112</v>
      </c>
      <c r="AN19" s="15">
        <v>60</v>
      </c>
      <c r="AO19" s="15"/>
      <c r="AP19" s="15">
        <v>130.33333333333334</v>
      </c>
      <c r="AQ19" s="15">
        <v>77.75</v>
      </c>
      <c r="AR19" s="15">
        <v>77.75</v>
      </c>
      <c r="AS19" s="15">
        <v>111.5</v>
      </c>
      <c r="AT19" s="15">
        <v>115.5</v>
      </c>
      <c r="AU19" s="15"/>
      <c r="AV19" s="15">
        <v>104.9</v>
      </c>
      <c r="AW19" s="15"/>
      <c r="AX19" s="15">
        <v>86.8</v>
      </c>
      <c r="AY19" s="15">
        <v>98.476060606060614</v>
      </c>
      <c r="AZ19" s="15">
        <v>95.941842105263163</v>
      </c>
      <c r="BA19" s="15">
        <v>97.208951355661895</v>
      </c>
      <c r="BB19" s="3">
        <f>IF(E19&gt;0,1,0)</f>
        <v>0</v>
      </c>
      <c r="BC19" s="3">
        <f t="shared" si="3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0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0</v>
      </c>
      <c r="BM19" s="3">
        <f t="shared" si="0"/>
        <v>1</v>
      </c>
      <c r="BN19" s="3">
        <f t="shared" si="0"/>
        <v>0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0</v>
      </c>
      <c r="BU19" s="3">
        <f t="shared" si="1"/>
        <v>1</v>
      </c>
      <c r="BV19" s="3">
        <f t="shared" si="1"/>
        <v>1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4"/>
        <v>1</v>
      </c>
      <c r="CA19" s="3">
        <f t="shared" si="2"/>
        <v>0</v>
      </c>
      <c r="CB19" s="3">
        <f t="shared" si="2"/>
        <v>1</v>
      </c>
      <c r="CC19" s="3">
        <f t="shared" si="2"/>
        <v>0</v>
      </c>
      <c r="CD19" s="3">
        <f t="shared" si="2"/>
        <v>1</v>
      </c>
      <c r="CE19" s="3">
        <f t="shared" si="2"/>
        <v>1</v>
      </c>
      <c r="CF19" s="3">
        <f t="shared" si="2"/>
        <v>1</v>
      </c>
      <c r="CG19" s="3">
        <f t="shared" si="2"/>
        <v>1</v>
      </c>
      <c r="CH19" s="3">
        <f t="shared" si="2"/>
        <v>0</v>
      </c>
      <c r="CI19" s="3">
        <f t="shared" si="2"/>
        <v>1</v>
      </c>
      <c r="CJ19" s="3">
        <f t="shared" si="2"/>
        <v>1</v>
      </c>
      <c r="CK19" s="3">
        <f t="shared" si="2"/>
        <v>1</v>
      </c>
      <c r="CL19" s="3">
        <f t="shared" si="2"/>
        <v>1</v>
      </c>
      <c r="CM19" s="3">
        <f t="shared" si="2"/>
        <v>1</v>
      </c>
      <c r="CN19" s="3">
        <f t="shared" si="2"/>
        <v>0</v>
      </c>
      <c r="CO19" s="3">
        <f t="shared" si="2"/>
        <v>1</v>
      </c>
      <c r="CP19" s="3">
        <f t="shared" si="2"/>
        <v>0</v>
      </c>
      <c r="CQ19" s="3">
        <f t="shared" si="2"/>
        <v>1</v>
      </c>
      <c r="CR19" s="5">
        <f t="shared" si="5"/>
        <v>11</v>
      </c>
      <c r="CU19" s="16"/>
      <c r="CV19" s="16"/>
      <c r="CX19" s="16"/>
      <c r="CY19" s="16"/>
    </row>
    <row r="20" spans="1:103" x14ac:dyDescent="0.2">
      <c r="A20" s="11"/>
      <c r="B20" s="11" t="s">
        <v>45</v>
      </c>
      <c r="C20" s="11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/>
      <c r="AD20" s="11" t="s">
        <v>45</v>
      </c>
      <c r="AE20" s="11"/>
      <c r="AF20" s="1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C20" s="3">
        <f t="shared" si="3"/>
        <v>0</v>
      </c>
      <c r="BD20" s="3">
        <f t="shared" si="0"/>
        <v>0</v>
      </c>
      <c r="BE20" s="3">
        <f t="shared" si="0"/>
        <v>0</v>
      </c>
      <c r="BF20" s="3">
        <f t="shared" si="0"/>
        <v>0</v>
      </c>
      <c r="BG20" s="3">
        <f t="shared" si="0"/>
        <v>0</v>
      </c>
      <c r="BH20" s="3">
        <f t="shared" si="0"/>
        <v>0</v>
      </c>
      <c r="BI20" s="3">
        <f t="shared" si="0"/>
        <v>0</v>
      </c>
      <c r="BJ20" s="3">
        <f t="shared" si="0"/>
        <v>0</v>
      </c>
      <c r="BK20" s="3">
        <f t="shared" si="0"/>
        <v>0</v>
      </c>
      <c r="BL20" s="3">
        <f t="shared" si="0"/>
        <v>0</v>
      </c>
      <c r="BM20" s="3">
        <f t="shared" si="0"/>
        <v>0</v>
      </c>
      <c r="BN20" s="3">
        <f t="shared" si="0"/>
        <v>0</v>
      </c>
      <c r="BO20" s="3">
        <f t="shared" si="0"/>
        <v>0</v>
      </c>
      <c r="BP20" s="3">
        <f t="shared" si="0"/>
        <v>0</v>
      </c>
      <c r="BQ20" s="3">
        <f t="shared" si="1"/>
        <v>0</v>
      </c>
      <c r="BR20" s="3">
        <f t="shared" si="1"/>
        <v>0</v>
      </c>
      <c r="BS20" s="3">
        <f t="shared" si="1"/>
        <v>0</v>
      </c>
      <c r="BT20" s="3">
        <f t="shared" si="1"/>
        <v>0</v>
      </c>
      <c r="BU20" s="3">
        <f t="shared" si="1"/>
        <v>0</v>
      </c>
      <c r="BV20" s="3">
        <f t="shared" si="1"/>
        <v>0</v>
      </c>
      <c r="BW20" s="3">
        <f t="shared" si="1"/>
        <v>0</v>
      </c>
      <c r="BX20" s="3">
        <f t="shared" si="1"/>
        <v>0</v>
      </c>
      <c r="BY20" s="3">
        <f t="shared" si="1"/>
        <v>0</v>
      </c>
      <c r="BZ20" s="3">
        <f t="shared" si="4"/>
        <v>0</v>
      </c>
      <c r="CA20" s="3">
        <f t="shared" si="2"/>
        <v>0</v>
      </c>
      <c r="CB20" s="3">
        <f t="shared" si="2"/>
        <v>0</v>
      </c>
      <c r="CC20" s="3">
        <f t="shared" si="2"/>
        <v>0</v>
      </c>
      <c r="CD20" s="3">
        <f t="shared" si="2"/>
        <v>0</v>
      </c>
      <c r="CE20" s="3">
        <f t="shared" si="2"/>
        <v>0</v>
      </c>
      <c r="CF20" s="3">
        <f t="shared" si="2"/>
        <v>0</v>
      </c>
      <c r="CG20" s="3">
        <f t="shared" si="2"/>
        <v>0</v>
      </c>
      <c r="CH20" s="3">
        <f t="shared" si="2"/>
        <v>0</v>
      </c>
      <c r="CI20" s="3">
        <f t="shared" si="2"/>
        <v>0</v>
      </c>
      <c r="CJ20" s="3">
        <f t="shared" si="2"/>
        <v>0</v>
      </c>
      <c r="CK20" s="3">
        <f t="shared" si="2"/>
        <v>0</v>
      </c>
      <c r="CL20" s="3">
        <f t="shared" si="2"/>
        <v>0</v>
      </c>
      <c r="CM20" s="3">
        <f t="shared" si="2"/>
        <v>0</v>
      </c>
      <c r="CN20" s="3">
        <f t="shared" si="2"/>
        <v>0</v>
      </c>
      <c r="CO20" s="3">
        <f t="shared" si="2"/>
        <v>0</v>
      </c>
      <c r="CP20" s="3">
        <f t="shared" si="2"/>
        <v>0</v>
      </c>
      <c r="CQ20" s="3">
        <f t="shared" si="2"/>
        <v>0</v>
      </c>
      <c r="CU20" s="16"/>
      <c r="CV20" s="16"/>
      <c r="CX20" s="16"/>
      <c r="CY20" s="16"/>
    </row>
    <row r="21" spans="1:103" x14ac:dyDescent="0.2">
      <c r="A21" s="13">
        <v>9</v>
      </c>
      <c r="B21" s="13" t="s">
        <v>46</v>
      </c>
      <c r="C21" s="13" t="s">
        <v>34</v>
      </c>
      <c r="D21" s="14"/>
      <c r="E21" s="15">
        <v>142.5</v>
      </c>
      <c r="F21" s="15">
        <v>342.25</v>
      </c>
      <c r="G21" s="15"/>
      <c r="H21" s="15">
        <v>391</v>
      </c>
      <c r="I21" s="15">
        <v>317.75</v>
      </c>
      <c r="J21" s="15">
        <v>375.43</v>
      </c>
      <c r="K21" s="15">
        <v>296.66666666666669</v>
      </c>
      <c r="L21" s="15">
        <v>416</v>
      </c>
      <c r="M21" s="15"/>
      <c r="N21" s="15">
        <v>362.58333333333331</v>
      </c>
      <c r="O21" s="15"/>
      <c r="P21" s="15">
        <v>312.5</v>
      </c>
      <c r="Q21" s="15">
        <v>237.75</v>
      </c>
      <c r="R21" s="15">
        <v>356.2</v>
      </c>
      <c r="S21" s="15">
        <v>260</v>
      </c>
      <c r="T21" s="15">
        <v>280</v>
      </c>
      <c r="U21" s="15">
        <v>279</v>
      </c>
      <c r="V21" s="15">
        <v>362.6</v>
      </c>
      <c r="W21" s="15">
        <v>322.39999999999998</v>
      </c>
      <c r="X21" s="15">
        <v>426</v>
      </c>
      <c r="Y21" s="15"/>
      <c r="Z21" s="15">
        <v>325.5</v>
      </c>
      <c r="AA21" s="15">
        <v>350.25</v>
      </c>
      <c r="AB21" s="15">
        <v>351.5</v>
      </c>
      <c r="AC21" s="13">
        <v>9</v>
      </c>
      <c r="AD21" s="13" t="s">
        <v>46</v>
      </c>
      <c r="AE21" s="13" t="s">
        <v>34</v>
      </c>
      <c r="AF21" s="14"/>
      <c r="AG21" s="15">
        <v>354.8</v>
      </c>
      <c r="AH21" s="15"/>
      <c r="AI21" s="15">
        <v>328</v>
      </c>
      <c r="AJ21" s="15"/>
      <c r="AK21" s="15">
        <v>383.33333333333331</v>
      </c>
      <c r="AL21" s="15">
        <v>383.33333333333331</v>
      </c>
      <c r="AM21" s="15">
        <v>340</v>
      </c>
      <c r="AN21" s="15">
        <v>214</v>
      </c>
      <c r="AO21" s="15"/>
      <c r="AP21" s="15">
        <v>274.33333333333331</v>
      </c>
      <c r="AQ21" s="15">
        <v>352.4</v>
      </c>
      <c r="AR21" s="15">
        <v>352.4</v>
      </c>
      <c r="AS21" s="15">
        <v>279</v>
      </c>
      <c r="AT21" s="15">
        <v>362.6</v>
      </c>
      <c r="AU21" s="15"/>
      <c r="AV21" s="15">
        <v>374.4</v>
      </c>
      <c r="AW21" s="15"/>
      <c r="AX21" s="15">
        <v>361.66666666666669</v>
      </c>
      <c r="AY21" s="15">
        <v>303.13214285714287</v>
      </c>
      <c r="AZ21" s="15">
        <v>348.64719298245609</v>
      </c>
      <c r="BA21" s="15">
        <v>325.88966791979948</v>
      </c>
      <c r="BB21" s="3">
        <f t="shared" si="3"/>
        <v>1</v>
      </c>
      <c r="BC21" s="3">
        <f t="shared" si="3"/>
        <v>1</v>
      </c>
      <c r="BD21" s="3">
        <f t="shared" si="0"/>
        <v>0</v>
      </c>
      <c r="BE21" s="3">
        <f t="shared" si="0"/>
        <v>1</v>
      </c>
      <c r="BF21" s="3">
        <f t="shared" si="0"/>
        <v>1</v>
      </c>
      <c r="BG21" s="3">
        <f t="shared" si="0"/>
        <v>1</v>
      </c>
      <c r="BH21" s="3">
        <f t="shared" si="0"/>
        <v>1</v>
      </c>
      <c r="BI21" s="3">
        <f t="shared" si="0"/>
        <v>1</v>
      </c>
      <c r="BJ21" s="3">
        <f t="shared" si="0"/>
        <v>0</v>
      </c>
      <c r="BK21" s="3">
        <f t="shared" si="0"/>
        <v>1</v>
      </c>
      <c r="BL21" s="3">
        <f t="shared" si="0"/>
        <v>0</v>
      </c>
      <c r="BM21" s="3">
        <f t="shared" si="0"/>
        <v>1</v>
      </c>
      <c r="BN21" s="3">
        <f t="shared" si="0"/>
        <v>1</v>
      </c>
      <c r="BO21" s="3">
        <f t="shared" si="0"/>
        <v>1</v>
      </c>
      <c r="BP21" s="3">
        <f t="shared" si="0"/>
        <v>1</v>
      </c>
      <c r="BQ21" s="3">
        <f t="shared" si="1"/>
        <v>1</v>
      </c>
      <c r="BR21" s="3">
        <f t="shared" si="1"/>
        <v>1</v>
      </c>
      <c r="BS21" s="3">
        <f t="shared" si="1"/>
        <v>1</v>
      </c>
      <c r="BT21" s="3">
        <f t="shared" si="1"/>
        <v>1</v>
      </c>
      <c r="BU21" s="3">
        <f t="shared" si="1"/>
        <v>1</v>
      </c>
      <c r="BV21" s="3">
        <f t="shared" si="1"/>
        <v>0</v>
      </c>
      <c r="BW21" s="3">
        <f t="shared" si="1"/>
        <v>1</v>
      </c>
      <c r="BX21" s="3">
        <f t="shared" si="1"/>
        <v>1</v>
      </c>
      <c r="BY21" s="3">
        <f t="shared" si="1"/>
        <v>1</v>
      </c>
      <c r="BZ21" s="3">
        <f t="shared" si="4"/>
        <v>1</v>
      </c>
      <c r="CA21" s="3">
        <f t="shared" si="2"/>
        <v>0</v>
      </c>
      <c r="CB21" s="3">
        <f t="shared" si="2"/>
        <v>1</v>
      </c>
      <c r="CC21" s="3">
        <f t="shared" si="2"/>
        <v>0</v>
      </c>
      <c r="CD21" s="3">
        <f t="shared" si="2"/>
        <v>1</v>
      </c>
      <c r="CE21" s="3">
        <f t="shared" si="2"/>
        <v>1</v>
      </c>
      <c r="CF21" s="3">
        <f t="shared" si="2"/>
        <v>1</v>
      </c>
      <c r="CG21" s="3">
        <f t="shared" si="2"/>
        <v>1</v>
      </c>
      <c r="CH21" s="3">
        <f t="shared" si="2"/>
        <v>0</v>
      </c>
      <c r="CI21" s="3">
        <f t="shared" si="2"/>
        <v>1</v>
      </c>
      <c r="CJ21" s="3">
        <f t="shared" si="2"/>
        <v>1</v>
      </c>
      <c r="CK21" s="3">
        <f t="shared" si="2"/>
        <v>1</v>
      </c>
      <c r="CL21" s="3">
        <f t="shared" si="2"/>
        <v>1</v>
      </c>
      <c r="CM21" s="3">
        <f t="shared" si="2"/>
        <v>1</v>
      </c>
      <c r="CN21" s="3">
        <f t="shared" si="2"/>
        <v>0</v>
      </c>
      <c r="CO21" s="3">
        <f t="shared" si="2"/>
        <v>1</v>
      </c>
      <c r="CP21" s="3">
        <f t="shared" si="2"/>
        <v>0</v>
      </c>
      <c r="CQ21" s="3">
        <f t="shared" si="2"/>
        <v>1</v>
      </c>
      <c r="CR21" s="5">
        <f t="shared" si="5"/>
        <v>14</v>
      </c>
      <c r="CU21" s="16"/>
      <c r="CV21" s="16"/>
      <c r="CX21" s="16"/>
      <c r="CY21" s="16"/>
    </row>
    <row r="22" spans="1:103" x14ac:dyDescent="0.2">
      <c r="A22" s="13">
        <v>10</v>
      </c>
      <c r="B22" s="13" t="s">
        <v>47</v>
      </c>
      <c r="C22" s="13" t="s">
        <v>34</v>
      </c>
      <c r="D22" s="14"/>
      <c r="E22" s="15"/>
      <c r="F22" s="15">
        <v>273.60000000000002</v>
      </c>
      <c r="G22" s="15"/>
      <c r="H22" s="15">
        <v>312</v>
      </c>
      <c r="I22" s="15">
        <v>327.22000000000003</v>
      </c>
      <c r="J22" s="15">
        <v>348.66</v>
      </c>
      <c r="K22" s="15">
        <v>242.5</v>
      </c>
      <c r="L22" s="15">
        <v>302.33333333333331</v>
      </c>
      <c r="M22" s="15"/>
      <c r="N22" s="15">
        <v>291.55555555555549</v>
      </c>
      <c r="O22" s="15"/>
      <c r="P22" s="15">
        <v>281</v>
      </c>
      <c r="Q22" s="15">
        <v>221.4</v>
      </c>
      <c r="R22" s="15">
        <v>282.66666666666669</v>
      </c>
      <c r="S22" s="15">
        <v>270</v>
      </c>
      <c r="T22" s="15">
        <v>290</v>
      </c>
      <c r="U22" s="15">
        <v>304.8</v>
      </c>
      <c r="V22" s="15">
        <v>404.6</v>
      </c>
      <c r="W22" s="15">
        <v>266.8</v>
      </c>
      <c r="X22" s="15">
        <v>425</v>
      </c>
      <c r="Y22" s="15">
        <v>285</v>
      </c>
      <c r="Z22" s="15">
        <v>287.39999999999998</v>
      </c>
      <c r="AA22" s="15">
        <v>273.39999999999998</v>
      </c>
      <c r="AB22" s="15">
        <v>279.39999999999998</v>
      </c>
      <c r="AC22" s="13">
        <v>10</v>
      </c>
      <c r="AD22" s="13" t="s">
        <v>47</v>
      </c>
      <c r="AE22" s="13" t="s">
        <v>34</v>
      </c>
      <c r="AF22" s="14"/>
      <c r="AG22" s="15">
        <v>287.16666666666663</v>
      </c>
      <c r="AH22" s="15"/>
      <c r="AI22" s="15">
        <v>262.5</v>
      </c>
      <c r="AJ22" s="15"/>
      <c r="AK22" s="15">
        <v>301.66666666666669</v>
      </c>
      <c r="AL22" s="15">
        <v>301.66666666666669</v>
      </c>
      <c r="AM22" s="15">
        <v>300</v>
      </c>
      <c r="AN22" s="15">
        <v>265</v>
      </c>
      <c r="AO22" s="15"/>
      <c r="AP22" s="15">
        <v>280</v>
      </c>
      <c r="AQ22" s="15">
        <v>285</v>
      </c>
      <c r="AR22" s="15">
        <v>285</v>
      </c>
      <c r="AS22" s="15">
        <v>304.8</v>
      </c>
      <c r="AT22" s="15">
        <v>404.6</v>
      </c>
      <c r="AU22" s="15"/>
      <c r="AV22" s="15">
        <v>302.44</v>
      </c>
      <c r="AW22" s="15"/>
      <c r="AX22" s="15">
        <v>289.8</v>
      </c>
      <c r="AY22" s="15">
        <v>280.8752380952381</v>
      </c>
      <c r="AZ22" s="15">
        <v>310.88011695906437</v>
      </c>
      <c r="BA22" s="15">
        <v>295.87767752715126</v>
      </c>
      <c r="BB22" s="3">
        <f t="shared" si="3"/>
        <v>0</v>
      </c>
      <c r="BC22" s="3">
        <f t="shared" si="3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0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4"/>
        <v>1</v>
      </c>
      <c r="CA22" s="3">
        <f t="shared" si="2"/>
        <v>0</v>
      </c>
      <c r="CB22" s="3">
        <f t="shared" si="2"/>
        <v>1</v>
      </c>
      <c r="CC22" s="3">
        <f t="shared" si="2"/>
        <v>0</v>
      </c>
      <c r="CD22" s="3">
        <f t="shared" si="2"/>
        <v>1</v>
      </c>
      <c r="CE22" s="3">
        <f t="shared" si="2"/>
        <v>1</v>
      </c>
      <c r="CF22" s="3">
        <f t="shared" si="2"/>
        <v>1</v>
      </c>
      <c r="CG22" s="3">
        <f t="shared" si="2"/>
        <v>1</v>
      </c>
      <c r="CH22" s="3">
        <f t="shared" si="2"/>
        <v>0</v>
      </c>
      <c r="CI22" s="3">
        <f t="shared" si="2"/>
        <v>1</v>
      </c>
      <c r="CJ22" s="3">
        <f t="shared" si="2"/>
        <v>1</v>
      </c>
      <c r="CK22" s="3">
        <f t="shared" si="2"/>
        <v>1</v>
      </c>
      <c r="CL22" s="3">
        <f t="shared" si="2"/>
        <v>1</v>
      </c>
      <c r="CM22" s="3">
        <f t="shared" si="2"/>
        <v>1</v>
      </c>
      <c r="CN22" s="3">
        <f t="shared" si="2"/>
        <v>0</v>
      </c>
      <c r="CO22" s="3">
        <f t="shared" si="2"/>
        <v>1</v>
      </c>
      <c r="CP22" s="3">
        <f t="shared" si="2"/>
        <v>0</v>
      </c>
      <c r="CQ22" s="3">
        <f t="shared" si="2"/>
        <v>1</v>
      </c>
      <c r="CR22" s="5">
        <f t="shared" si="5"/>
        <v>14</v>
      </c>
      <c r="CU22" s="16"/>
      <c r="CV22" s="16"/>
      <c r="CX22" s="16"/>
      <c r="CY22" s="16"/>
    </row>
    <row r="23" spans="1:103" ht="11.25" customHeight="1" x14ac:dyDescent="0.2">
      <c r="A23" s="11"/>
      <c r="B23" s="11" t="s">
        <v>48</v>
      </c>
      <c r="C23" s="11"/>
      <c r="D23" s="1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1"/>
      <c r="AD23" s="11" t="s">
        <v>48</v>
      </c>
      <c r="AE23" s="11"/>
      <c r="AF23" s="17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C23" s="3">
        <f t="shared" si="3"/>
        <v>0</v>
      </c>
      <c r="BD23" s="3">
        <f t="shared" si="0"/>
        <v>0</v>
      </c>
      <c r="BE23" s="3">
        <f t="shared" si="0"/>
        <v>0</v>
      </c>
      <c r="BF23" s="3">
        <f t="shared" si="0"/>
        <v>0</v>
      </c>
      <c r="BG23" s="3">
        <f t="shared" si="0"/>
        <v>0</v>
      </c>
      <c r="BH23" s="3">
        <f t="shared" si="0"/>
        <v>0</v>
      </c>
      <c r="BI23" s="3">
        <f t="shared" si="0"/>
        <v>0</v>
      </c>
      <c r="BJ23" s="3">
        <f t="shared" si="0"/>
        <v>0</v>
      </c>
      <c r="BK23" s="3">
        <f t="shared" si="0"/>
        <v>0</v>
      </c>
      <c r="BL23" s="3">
        <f t="shared" si="0"/>
        <v>0</v>
      </c>
      <c r="BM23" s="3">
        <f t="shared" si="0"/>
        <v>0</v>
      </c>
      <c r="BN23" s="3">
        <f t="shared" si="0"/>
        <v>0</v>
      </c>
      <c r="BO23" s="3">
        <f t="shared" si="0"/>
        <v>0</v>
      </c>
      <c r="BP23" s="3">
        <f t="shared" si="0"/>
        <v>0</v>
      </c>
      <c r="BQ23" s="3">
        <f t="shared" si="1"/>
        <v>0</v>
      </c>
      <c r="BR23" s="3">
        <f t="shared" si="1"/>
        <v>0</v>
      </c>
      <c r="BS23" s="3">
        <f t="shared" si="1"/>
        <v>0</v>
      </c>
      <c r="BT23" s="3">
        <f t="shared" si="1"/>
        <v>0</v>
      </c>
      <c r="BU23" s="3">
        <f t="shared" si="1"/>
        <v>0</v>
      </c>
      <c r="BV23" s="3">
        <f t="shared" si="1"/>
        <v>0</v>
      </c>
      <c r="BW23" s="3">
        <f t="shared" si="1"/>
        <v>0</v>
      </c>
      <c r="BX23" s="3">
        <f t="shared" si="1"/>
        <v>0</v>
      </c>
      <c r="BY23" s="3">
        <f t="shared" si="1"/>
        <v>0</v>
      </c>
      <c r="BZ23" s="3">
        <f t="shared" si="4"/>
        <v>0</v>
      </c>
      <c r="CA23" s="3">
        <f t="shared" si="2"/>
        <v>0</v>
      </c>
      <c r="CB23" s="3">
        <f t="shared" si="2"/>
        <v>0</v>
      </c>
      <c r="CC23" s="3">
        <f t="shared" si="2"/>
        <v>0</v>
      </c>
      <c r="CD23" s="3">
        <f t="shared" si="2"/>
        <v>0</v>
      </c>
      <c r="CE23" s="3">
        <f t="shared" si="2"/>
        <v>0</v>
      </c>
      <c r="CF23" s="3">
        <f t="shared" si="2"/>
        <v>0</v>
      </c>
      <c r="CG23" s="3">
        <f t="shared" si="2"/>
        <v>0</v>
      </c>
      <c r="CH23" s="3">
        <f t="shared" si="2"/>
        <v>0</v>
      </c>
      <c r="CI23" s="3">
        <f t="shared" si="2"/>
        <v>0</v>
      </c>
      <c r="CJ23" s="3">
        <f t="shared" si="2"/>
        <v>0</v>
      </c>
      <c r="CK23" s="3">
        <f t="shared" si="2"/>
        <v>0</v>
      </c>
      <c r="CL23" s="3">
        <f t="shared" si="2"/>
        <v>0</v>
      </c>
      <c r="CM23" s="3">
        <f t="shared" si="2"/>
        <v>0</v>
      </c>
      <c r="CN23" s="3">
        <f t="shared" si="2"/>
        <v>0</v>
      </c>
      <c r="CO23" s="3">
        <f t="shared" si="2"/>
        <v>0</v>
      </c>
      <c r="CP23" s="3">
        <f t="shared" si="2"/>
        <v>0</v>
      </c>
      <c r="CQ23" s="3">
        <f t="shared" si="2"/>
        <v>0</v>
      </c>
      <c r="CU23" s="16"/>
      <c r="CV23" s="16"/>
      <c r="CX23" s="16"/>
      <c r="CY23" s="16"/>
    </row>
    <row r="24" spans="1:103" x14ac:dyDescent="0.2">
      <c r="A24" s="13">
        <v>11</v>
      </c>
      <c r="B24" s="13" t="s">
        <v>49</v>
      </c>
      <c r="C24" s="13" t="s">
        <v>50</v>
      </c>
      <c r="D24" s="18">
        <v>2.5000000000000001E-2</v>
      </c>
      <c r="E24" s="15">
        <v>40</v>
      </c>
      <c r="F24" s="15">
        <v>66.75</v>
      </c>
      <c r="G24" s="15"/>
      <c r="H24" s="15">
        <v>56</v>
      </c>
      <c r="I24" s="15">
        <v>47.22</v>
      </c>
      <c r="J24" s="15">
        <v>58.89</v>
      </c>
      <c r="K24" s="15">
        <v>41.333333333333336</v>
      </c>
      <c r="L24" s="15">
        <v>61.372500000000002</v>
      </c>
      <c r="M24" s="15"/>
      <c r="N24" s="15">
        <v>45.5</v>
      </c>
      <c r="O24" s="15">
        <v>51.333333333333336</v>
      </c>
      <c r="P24" s="15">
        <v>59.6</v>
      </c>
      <c r="Q24" s="15">
        <v>49</v>
      </c>
      <c r="R24" s="15">
        <v>57.3</v>
      </c>
      <c r="S24" s="15">
        <v>50</v>
      </c>
      <c r="T24" s="15">
        <v>70</v>
      </c>
      <c r="U24" s="15">
        <v>53.2</v>
      </c>
      <c r="V24" s="15">
        <v>59.8</v>
      </c>
      <c r="W24" s="15">
        <v>53.4</v>
      </c>
      <c r="X24" s="15">
        <v>84</v>
      </c>
      <c r="Y24" s="15">
        <v>48.466666666666669</v>
      </c>
      <c r="Z24" s="15">
        <v>68.099999999999994</v>
      </c>
      <c r="AA24" s="15">
        <v>49.8</v>
      </c>
      <c r="AB24" s="15">
        <v>58.2</v>
      </c>
      <c r="AC24" s="13">
        <v>11</v>
      </c>
      <c r="AD24" s="13" t="s">
        <v>49</v>
      </c>
      <c r="AE24" s="13" t="s">
        <v>50</v>
      </c>
      <c r="AF24" s="18">
        <v>2.5000000000000001E-2</v>
      </c>
      <c r="AG24" s="15">
        <v>64.5</v>
      </c>
      <c r="AH24" s="15"/>
      <c r="AI24" s="15">
        <v>46</v>
      </c>
      <c r="AJ24" s="15">
        <v>66</v>
      </c>
      <c r="AK24" s="15">
        <v>66.666666666666671</v>
      </c>
      <c r="AL24" s="15">
        <v>67.333333333333329</v>
      </c>
      <c r="AM24" s="15">
        <v>50.4</v>
      </c>
      <c r="AN24" s="15">
        <v>62.333333333333336</v>
      </c>
      <c r="AO24" s="15">
        <v>40</v>
      </c>
      <c r="AP24" s="15">
        <v>66</v>
      </c>
      <c r="AQ24" s="15">
        <v>39.6</v>
      </c>
      <c r="AR24" s="15">
        <v>39.6</v>
      </c>
      <c r="AS24" s="15">
        <v>53.2</v>
      </c>
      <c r="AT24" s="15">
        <v>59.8</v>
      </c>
      <c r="AU24" s="15">
        <v>49.68</v>
      </c>
      <c r="AV24" s="15">
        <v>56.4</v>
      </c>
      <c r="AW24" s="15">
        <v>39</v>
      </c>
      <c r="AX24" s="15">
        <v>52.8</v>
      </c>
      <c r="AY24" s="15">
        <v>49.094736842105263</v>
      </c>
      <c r="AZ24" s="15">
        <v>60.788958333333333</v>
      </c>
      <c r="BA24" s="15">
        <v>54.941847587719295</v>
      </c>
      <c r="BB24" s="3">
        <f t="shared" si="3"/>
        <v>1</v>
      </c>
      <c r="BC24" s="3">
        <f t="shared" si="3"/>
        <v>1</v>
      </c>
      <c r="BD24" s="3">
        <f t="shared" si="0"/>
        <v>0</v>
      </c>
      <c r="BE24" s="3">
        <f t="shared" si="0"/>
        <v>1</v>
      </c>
      <c r="BF24" s="3">
        <f t="shared" si="0"/>
        <v>1</v>
      </c>
      <c r="BG24" s="3">
        <f t="shared" si="0"/>
        <v>1</v>
      </c>
      <c r="BH24" s="3">
        <f t="shared" si="0"/>
        <v>1</v>
      </c>
      <c r="BI24" s="3">
        <f t="shared" si="0"/>
        <v>1</v>
      </c>
      <c r="BJ24" s="3">
        <f t="shared" si="0"/>
        <v>0</v>
      </c>
      <c r="BK24" s="3">
        <f t="shared" si="0"/>
        <v>1</v>
      </c>
      <c r="BL24" s="3">
        <f t="shared" si="0"/>
        <v>1</v>
      </c>
      <c r="BM24" s="3">
        <f t="shared" si="0"/>
        <v>1</v>
      </c>
      <c r="BN24" s="3">
        <f t="shared" si="0"/>
        <v>1</v>
      </c>
      <c r="BO24" s="3">
        <f t="shared" si="0"/>
        <v>1</v>
      </c>
      <c r="BP24" s="3">
        <f t="shared" si="0"/>
        <v>1</v>
      </c>
      <c r="BQ24" s="3">
        <f t="shared" si="1"/>
        <v>1</v>
      </c>
      <c r="BR24" s="3">
        <f t="shared" si="1"/>
        <v>1</v>
      </c>
      <c r="BS24" s="3">
        <f t="shared" si="1"/>
        <v>1</v>
      </c>
      <c r="BT24" s="3">
        <f t="shared" si="1"/>
        <v>1</v>
      </c>
      <c r="BU24" s="3">
        <f t="shared" si="1"/>
        <v>1</v>
      </c>
      <c r="BV24" s="3">
        <f t="shared" si="1"/>
        <v>1</v>
      </c>
      <c r="BW24" s="3">
        <f t="shared" si="1"/>
        <v>1</v>
      </c>
      <c r="BX24" s="3">
        <f t="shared" si="1"/>
        <v>1</v>
      </c>
      <c r="BY24" s="3">
        <f t="shared" si="1"/>
        <v>1</v>
      </c>
      <c r="BZ24" s="3">
        <f t="shared" si="4"/>
        <v>1</v>
      </c>
      <c r="CA24" s="3">
        <f t="shared" si="2"/>
        <v>0</v>
      </c>
      <c r="CB24" s="3">
        <f t="shared" si="2"/>
        <v>1</v>
      </c>
      <c r="CC24" s="3">
        <f t="shared" si="2"/>
        <v>1</v>
      </c>
      <c r="CD24" s="3">
        <f t="shared" si="2"/>
        <v>1</v>
      </c>
      <c r="CE24" s="3">
        <f t="shared" si="2"/>
        <v>1</v>
      </c>
      <c r="CF24" s="3">
        <f t="shared" si="2"/>
        <v>1</v>
      </c>
      <c r="CG24" s="3">
        <f t="shared" si="2"/>
        <v>1</v>
      </c>
      <c r="CH24" s="3">
        <f t="shared" si="2"/>
        <v>1</v>
      </c>
      <c r="CI24" s="3">
        <f t="shared" si="2"/>
        <v>1</v>
      </c>
      <c r="CJ24" s="3">
        <f t="shared" si="2"/>
        <v>1</v>
      </c>
      <c r="CK24" s="3">
        <f t="shared" si="2"/>
        <v>1</v>
      </c>
      <c r="CL24" s="3">
        <f t="shared" si="2"/>
        <v>1</v>
      </c>
      <c r="CM24" s="3">
        <f t="shared" si="2"/>
        <v>1</v>
      </c>
      <c r="CN24" s="3">
        <f t="shared" si="2"/>
        <v>1</v>
      </c>
      <c r="CO24" s="3">
        <f t="shared" si="2"/>
        <v>1</v>
      </c>
      <c r="CP24" s="3">
        <f t="shared" si="2"/>
        <v>1</v>
      </c>
      <c r="CQ24" s="3">
        <f t="shared" si="2"/>
        <v>1</v>
      </c>
      <c r="CR24" s="5">
        <f t="shared" si="5"/>
        <v>19</v>
      </c>
      <c r="CU24" s="16"/>
      <c r="CV24" s="16"/>
      <c r="CX24" s="16"/>
      <c r="CY24" s="16"/>
    </row>
    <row r="25" spans="1:103" x14ac:dyDescent="0.2">
      <c r="A25" s="13">
        <v>12</v>
      </c>
      <c r="B25" s="13" t="s">
        <v>51</v>
      </c>
      <c r="C25" s="13" t="s">
        <v>34</v>
      </c>
      <c r="D25" s="19">
        <v>0.2</v>
      </c>
      <c r="E25" s="15">
        <v>206.05</v>
      </c>
      <c r="F25" s="15">
        <v>277.27499999999998</v>
      </c>
      <c r="G25" s="15"/>
      <c r="H25" s="15">
        <v>328</v>
      </c>
      <c r="I25" s="15">
        <v>212.12</v>
      </c>
      <c r="J25" s="15">
        <v>233.75</v>
      </c>
      <c r="K25" s="15">
        <v>292.5</v>
      </c>
      <c r="L25" s="15">
        <v>315</v>
      </c>
      <c r="M25" s="15"/>
      <c r="N25" s="15">
        <v>240.83333333333334</v>
      </c>
      <c r="O25" s="15">
        <v>200</v>
      </c>
      <c r="P25" s="15">
        <v>302.5</v>
      </c>
      <c r="Q25" s="15">
        <v>164.15</v>
      </c>
      <c r="R25" s="15">
        <v>263.32</v>
      </c>
      <c r="S25" s="15">
        <v>150</v>
      </c>
      <c r="T25" s="15">
        <v>170</v>
      </c>
      <c r="U25" s="15">
        <v>217.2</v>
      </c>
      <c r="V25" s="15">
        <v>322</v>
      </c>
      <c r="W25" s="15">
        <f>59.4/0.25</f>
        <v>237.6</v>
      </c>
      <c r="X25" s="15">
        <f>67/0.25</f>
        <v>268</v>
      </c>
      <c r="Y25" s="15">
        <v>119</v>
      </c>
      <c r="Z25" s="15">
        <v>174.66666666666669</v>
      </c>
      <c r="AA25" s="15">
        <v>201</v>
      </c>
      <c r="AB25" s="15">
        <v>231.25</v>
      </c>
      <c r="AC25" s="13">
        <v>12</v>
      </c>
      <c r="AD25" s="13" t="s">
        <v>51</v>
      </c>
      <c r="AE25" s="13" t="s">
        <v>34</v>
      </c>
      <c r="AF25" s="19">
        <v>0.2</v>
      </c>
      <c r="AG25" s="15">
        <v>287.16666666666669</v>
      </c>
      <c r="AH25" s="15"/>
      <c r="AI25" s="15">
        <v>118.33333333333333</v>
      </c>
      <c r="AJ25" s="15">
        <v>69</v>
      </c>
      <c r="AK25" s="15">
        <v>246.33333333333334</v>
      </c>
      <c r="AL25" s="15">
        <v>246.33333333333334</v>
      </c>
      <c r="AM25" s="15">
        <v>320</v>
      </c>
      <c r="AN25" s="15">
        <v>302</v>
      </c>
      <c r="AO25" s="15"/>
      <c r="AP25" s="15">
        <v>213.125</v>
      </c>
      <c r="AQ25" s="15">
        <v>195.6</v>
      </c>
      <c r="AR25" s="15">
        <v>231.1</v>
      </c>
      <c r="AS25" s="15">
        <v>217.2</v>
      </c>
      <c r="AT25" s="15">
        <v>322</v>
      </c>
      <c r="AU25" s="15">
        <v>136</v>
      </c>
      <c r="AV25" s="15">
        <v>224</v>
      </c>
      <c r="AW25" s="15">
        <v>225</v>
      </c>
      <c r="AX25" s="15">
        <v>222.8</v>
      </c>
      <c r="AY25" s="15">
        <v>208.06962962962965</v>
      </c>
      <c r="AZ25" s="15">
        <v>247.8476666666667</v>
      </c>
      <c r="BA25" s="15">
        <v>227.95864814814817</v>
      </c>
      <c r="BB25" s="3">
        <f t="shared" si="3"/>
        <v>1</v>
      </c>
      <c r="BC25" s="3">
        <f t="shared" si="3"/>
        <v>1</v>
      </c>
      <c r="BD25" s="3">
        <f t="shared" si="0"/>
        <v>0</v>
      </c>
      <c r="BE25" s="3">
        <f t="shared" si="0"/>
        <v>1</v>
      </c>
      <c r="BF25" s="3">
        <f t="shared" si="0"/>
        <v>1</v>
      </c>
      <c r="BG25" s="3">
        <f t="shared" si="0"/>
        <v>1</v>
      </c>
      <c r="BH25" s="3">
        <f t="shared" si="0"/>
        <v>1</v>
      </c>
      <c r="BI25" s="3">
        <f t="shared" si="0"/>
        <v>1</v>
      </c>
      <c r="BJ25" s="3">
        <f t="shared" si="0"/>
        <v>0</v>
      </c>
      <c r="BK25" s="3">
        <f t="shared" si="0"/>
        <v>1</v>
      </c>
      <c r="BL25" s="3">
        <f t="shared" si="0"/>
        <v>1</v>
      </c>
      <c r="BM25" s="3">
        <f t="shared" si="0"/>
        <v>1</v>
      </c>
      <c r="BN25" s="3">
        <f t="shared" si="0"/>
        <v>1</v>
      </c>
      <c r="BO25" s="3">
        <f t="shared" si="0"/>
        <v>1</v>
      </c>
      <c r="BP25" s="3">
        <f t="shared" si="0"/>
        <v>1</v>
      </c>
      <c r="BQ25" s="3">
        <f t="shared" si="1"/>
        <v>1</v>
      </c>
      <c r="BR25" s="3">
        <f t="shared" si="1"/>
        <v>1</v>
      </c>
      <c r="BS25" s="3">
        <f t="shared" si="1"/>
        <v>1</v>
      </c>
      <c r="BT25" s="3">
        <f t="shared" si="1"/>
        <v>1</v>
      </c>
      <c r="BU25" s="3">
        <f t="shared" si="1"/>
        <v>1</v>
      </c>
      <c r="BV25" s="3">
        <f t="shared" si="1"/>
        <v>1</v>
      </c>
      <c r="BW25" s="3">
        <f t="shared" si="1"/>
        <v>1</v>
      </c>
      <c r="BX25" s="3">
        <f t="shared" si="1"/>
        <v>1</v>
      </c>
      <c r="BY25" s="3">
        <f t="shared" si="1"/>
        <v>1</v>
      </c>
      <c r="BZ25" s="3">
        <f t="shared" si="4"/>
        <v>1</v>
      </c>
      <c r="CA25" s="3">
        <f t="shared" si="2"/>
        <v>0</v>
      </c>
      <c r="CB25" s="3">
        <f t="shared" ref="CB25:CQ40" si="6">IF(AI25&gt;0,1,0)</f>
        <v>1</v>
      </c>
      <c r="CC25" s="3">
        <f t="shared" si="6"/>
        <v>1</v>
      </c>
      <c r="CD25" s="3">
        <f t="shared" si="6"/>
        <v>1</v>
      </c>
      <c r="CE25" s="3">
        <f t="shared" si="6"/>
        <v>1</v>
      </c>
      <c r="CF25" s="3">
        <f t="shared" si="6"/>
        <v>1</v>
      </c>
      <c r="CG25" s="3">
        <f t="shared" si="6"/>
        <v>1</v>
      </c>
      <c r="CH25" s="3">
        <f t="shared" si="6"/>
        <v>0</v>
      </c>
      <c r="CI25" s="3">
        <f t="shared" si="6"/>
        <v>1</v>
      </c>
      <c r="CJ25" s="3">
        <f t="shared" si="6"/>
        <v>1</v>
      </c>
      <c r="CK25" s="3">
        <f t="shared" si="6"/>
        <v>1</v>
      </c>
      <c r="CL25" s="3">
        <f t="shared" si="6"/>
        <v>1</v>
      </c>
      <c r="CM25" s="3">
        <f t="shared" si="6"/>
        <v>1</v>
      </c>
      <c r="CN25" s="3">
        <f t="shared" si="6"/>
        <v>1</v>
      </c>
      <c r="CO25" s="3">
        <f t="shared" si="6"/>
        <v>1</v>
      </c>
      <c r="CP25" s="3">
        <f t="shared" si="6"/>
        <v>1</v>
      </c>
      <c r="CQ25" s="3">
        <f t="shared" si="6"/>
        <v>1</v>
      </c>
      <c r="CR25" s="5">
        <f t="shared" si="5"/>
        <v>18</v>
      </c>
      <c r="CU25" s="16"/>
      <c r="CV25" s="16"/>
      <c r="CX25" s="16"/>
      <c r="CY25" s="16"/>
    </row>
    <row r="26" spans="1:103" x14ac:dyDescent="0.2">
      <c r="A26" s="13">
        <v>13</v>
      </c>
      <c r="B26" s="13" t="s">
        <v>52</v>
      </c>
      <c r="C26" s="13" t="s">
        <v>34</v>
      </c>
      <c r="D26" s="19">
        <v>0.45</v>
      </c>
      <c r="E26" s="15">
        <v>367</v>
      </c>
      <c r="F26" s="15">
        <v>540</v>
      </c>
      <c r="G26" s="15">
        <v>410</v>
      </c>
      <c r="H26" s="15">
        <v>504</v>
      </c>
      <c r="I26" s="15">
        <v>346</v>
      </c>
      <c r="J26" s="15">
        <v>458.79</v>
      </c>
      <c r="K26" s="15">
        <v>382</v>
      </c>
      <c r="L26" s="15">
        <v>590.66666666666663</v>
      </c>
      <c r="M26" s="15"/>
      <c r="N26" s="15">
        <v>471.75</v>
      </c>
      <c r="O26" s="15">
        <v>345</v>
      </c>
      <c r="P26" s="15">
        <v>466</v>
      </c>
      <c r="Q26" s="15">
        <v>346.5</v>
      </c>
      <c r="R26" s="15">
        <v>528.33333333333337</v>
      </c>
      <c r="S26" s="15">
        <v>280</v>
      </c>
      <c r="T26" s="15">
        <v>400</v>
      </c>
      <c r="U26" s="15">
        <v>398.8</v>
      </c>
      <c r="V26" s="15">
        <v>604</v>
      </c>
      <c r="W26" s="15">
        <v>372.25</v>
      </c>
      <c r="X26" s="15">
        <v>574</v>
      </c>
      <c r="Y26" s="15">
        <v>309.33333333333337</v>
      </c>
      <c r="Z26" s="15">
        <v>444.6</v>
      </c>
      <c r="AA26" s="15">
        <v>394.2</v>
      </c>
      <c r="AB26" s="15">
        <v>511.8</v>
      </c>
      <c r="AC26" s="13">
        <v>13</v>
      </c>
      <c r="AD26" s="13" t="s">
        <v>52</v>
      </c>
      <c r="AE26" s="13" t="s">
        <v>34</v>
      </c>
      <c r="AF26" s="19">
        <v>0.45</v>
      </c>
      <c r="AG26" s="15">
        <v>424</v>
      </c>
      <c r="AH26" s="15">
        <v>540</v>
      </c>
      <c r="AI26" s="15">
        <v>379</v>
      </c>
      <c r="AJ26" s="15">
        <v>419</v>
      </c>
      <c r="AK26" s="15">
        <v>465.33333333333331</v>
      </c>
      <c r="AL26" s="15">
        <v>557</v>
      </c>
      <c r="AM26" s="15">
        <v>377.75</v>
      </c>
      <c r="AN26" s="15">
        <v>485</v>
      </c>
      <c r="AO26" s="15"/>
      <c r="AP26" s="15">
        <v>429.8</v>
      </c>
      <c r="AQ26" s="15">
        <v>359.6</v>
      </c>
      <c r="AR26" s="15">
        <v>401.6</v>
      </c>
      <c r="AS26" s="15">
        <v>398.8</v>
      </c>
      <c r="AT26" s="15">
        <v>604</v>
      </c>
      <c r="AU26" s="15"/>
      <c r="AV26" s="15">
        <v>420.16666666666669</v>
      </c>
      <c r="AW26" s="15">
        <v>307</v>
      </c>
      <c r="AX26" s="15">
        <v>497</v>
      </c>
      <c r="AY26" s="15">
        <v>370.14259259259262</v>
      </c>
      <c r="AZ26" s="15">
        <v>497.50031746031743</v>
      </c>
      <c r="BA26" s="15">
        <v>433.82145502645506</v>
      </c>
      <c r="BB26" s="3">
        <f t="shared" si="3"/>
        <v>1</v>
      </c>
      <c r="BC26" s="3">
        <f t="shared" si="3"/>
        <v>1</v>
      </c>
      <c r="BD26" s="3">
        <f t="shared" si="3"/>
        <v>1</v>
      </c>
      <c r="BE26" s="3">
        <f t="shared" si="3"/>
        <v>1</v>
      </c>
      <c r="BF26" s="3">
        <f t="shared" si="3"/>
        <v>1</v>
      </c>
      <c r="BG26" s="3">
        <f t="shared" si="3"/>
        <v>1</v>
      </c>
      <c r="BH26" s="3">
        <f t="shared" si="3"/>
        <v>1</v>
      </c>
      <c r="BI26" s="3">
        <f t="shared" si="3"/>
        <v>1</v>
      </c>
      <c r="BJ26" s="3">
        <f t="shared" si="3"/>
        <v>0</v>
      </c>
      <c r="BK26" s="3">
        <f t="shared" si="3"/>
        <v>1</v>
      </c>
      <c r="BL26" s="3">
        <f t="shared" si="3"/>
        <v>1</v>
      </c>
      <c r="BM26" s="3">
        <f t="shared" si="3"/>
        <v>1</v>
      </c>
      <c r="BN26" s="3">
        <f t="shared" si="3"/>
        <v>1</v>
      </c>
      <c r="BO26" s="3">
        <f t="shared" si="3"/>
        <v>1</v>
      </c>
      <c r="BP26" s="3">
        <f t="shared" si="3"/>
        <v>1</v>
      </c>
      <c r="BQ26" s="3">
        <f t="shared" si="3"/>
        <v>1</v>
      </c>
      <c r="BR26" s="3">
        <f t="shared" ref="BQ26:BY54" si="7">IF(U26&gt;0,1,0)</f>
        <v>1</v>
      </c>
      <c r="BS26" s="3">
        <f t="shared" si="7"/>
        <v>1</v>
      </c>
      <c r="BT26" s="3">
        <f t="shared" si="7"/>
        <v>1</v>
      </c>
      <c r="BU26" s="3">
        <f t="shared" si="7"/>
        <v>1</v>
      </c>
      <c r="BV26" s="3">
        <f t="shared" si="7"/>
        <v>1</v>
      </c>
      <c r="BW26" s="3">
        <f t="shared" si="7"/>
        <v>1</v>
      </c>
      <c r="BX26" s="3">
        <f t="shared" si="7"/>
        <v>1</v>
      </c>
      <c r="BY26" s="3">
        <f t="shared" si="7"/>
        <v>1</v>
      </c>
      <c r="BZ26" s="3">
        <f t="shared" si="4"/>
        <v>1</v>
      </c>
      <c r="CA26" s="3">
        <f t="shared" si="4"/>
        <v>1</v>
      </c>
      <c r="CB26" s="3">
        <f t="shared" si="4"/>
        <v>1</v>
      </c>
      <c r="CC26" s="3">
        <f t="shared" si="4"/>
        <v>1</v>
      </c>
      <c r="CD26" s="3">
        <f t="shared" si="4"/>
        <v>1</v>
      </c>
      <c r="CE26" s="3">
        <f t="shared" si="4"/>
        <v>1</v>
      </c>
      <c r="CF26" s="3">
        <f t="shared" si="4"/>
        <v>1</v>
      </c>
      <c r="CG26" s="3">
        <f t="shared" si="4"/>
        <v>1</v>
      </c>
      <c r="CH26" s="3">
        <f t="shared" si="4"/>
        <v>0</v>
      </c>
      <c r="CI26" s="3">
        <f t="shared" si="4"/>
        <v>1</v>
      </c>
      <c r="CJ26" s="3">
        <f t="shared" si="4"/>
        <v>1</v>
      </c>
      <c r="CK26" s="3">
        <f t="shared" si="4"/>
        <v>1</v>
      </c>
      <c r="CL26" s="3">
        <f t="shared" si="4"/>
        <v>1</v>
      </c>
      <c r="CM26" s="3">
        <f t="shared" si="4"/>
        <v>1</v>
      </c>
      <c r="CN26" s="3">
        <f t="shared" si="4"/>
        <v>0</v>
      </c>
      <c r="CO26" s="3">
        <f t="shared" si="4"/>
        <v>1</v>
      </c>
      <c r="CP26" s="3">
        <f t="shared" si="6"/>
        <v>1</v>
      </c>
      <c r="CQ26" s="3">
        <f t="shared" si="6"/>
        <v>1</v>
      </c>
      <c r="CR26" s="5">
        <f t="shared" si="5"/>
        <v>18</v>
      </c>
      <c r="CU26" s="16"/>
      <c r="CV26" s="16"/>
      <c r="CX26" s="16"/>
      <c r="CY26" s="16"/>
    </row>
    <row r="27" spans="1:103" x14ac:dyDescent="0.2">
      <c r="A27" s="13">
        <v>14</v>
      </c>
      <c r="B27" s="13" t="s">
        <v>53</v>
      </c>
      <c r="C27" s="13" t="s">
        <v>34</v>
      </c>
      <c r="D27" s="19">
        <v>0.05</v>
      </c>
      <c r="E27" s="15">
        <v>355</v>
      </c>
      <c r="F27" s="15">
        <v>338</v>
      </c>
      <c r="G27" s="15"/>
      <c r="H27" s="15">
        <v>204</v>
      </c>
      <c r="I27" s="15">
        <v>256.75</v>
      </c>
      <c r="J27" s="15">
        <v>273.37</v>
      </c>
      <c r="K27" s="15"/>
      <c r="L27" s="15">
        <v>63</v>
      </c>
      <c r="M27" s="15"/>
      <c r="N27" s="15">
        <v>227.25</v>
      </c>
      <c r="O27" s="15">
        <v>275</v>
      </c>
      <c r="P27" s="15">
        <v>279.39999999999998</v>
      </c>
      <c r="Q27" s="15">
        <v>280</v>
      </c>
      <c r="R27" s="15">
        <v>284.35000000000002</v>
      </c>
      <c r="S27" s="15">
        <v>220</v>
      </c>
      <c r="T27" s="15">
        <v>250</v>
      </c>
      <c r="U27" s="15">
        <v>246.6</v>
      </c>
      <c r="V27" s="15">
        <v>295.2</v>
      </c>
      <c r="W27" s="15"/>
      <c r="X27" s="15">
        <v>56</v>
      </c>
      <c r="Y27" s="15"/>
      <c r="Z27" s="15">
        <v>205</v>
      </c>
      <c r="AA27" s="15">
        <v>250.25</v>
      </c>
      <c r="AB27" s="15">
        <v>253.5</v>
      </c>
      <c r="AC27" s="13">
        <v>14</v>
      </c>
      <c r="AD27" s="13" t="s">
        <v>53</v>
      </c>
      <c r="AE27" s="13" t="s">
        <v>34</v>
      </c>
      <c r="AF27" s="19">
        <v>0.09</v>
      </c>
      <c r="AG27" s="15">
        <v>60</v>
      </c>
      <c r="AH27" s="15"/>
      <c r="AI27" s="15">
        <v>170</v>
      </c>
      <c r="AJ27" s="15">
        <v>60</v>
      </c>
      <c r="AK27" s="15"/>
      <c r="AL27" s="15"/>
      <c r="AM27" s="15">
        <v>330</v>
      </c>
      <c r="AN27" s="15">
        <v>240</v>
      </c>
      <c r="AO27" s="15"/>
      <c r="AP27" s="15">
        <v>240</v>
      </c>
      <c r="AQ27" s="15">
        <v>253.75</v>
      </c>
      <c r="AR27" s="15">
        <v>253.75</v>
      </c>
      <c r="AS27" s="15">
        <v>246.6</v>
      </c>
      <c r="AT27" s="15">
        <v>295.2</v>
      </c>
      <c r="AU27" s="15">
        <v>56</v>
      </c>
      <c r="AV27" s="15">
        <v>56.8</v>
      </c>
      <c r="AW27" s="15"/>
      <c r="AX27" s="15">
        <v>285</v>
      </c>
      <c r="AY27" s="15">
        <v>230.76538461538459</v>
      </c>
      <c r="AZ27" s="15">
        <v>218.93789473684208</v>
      </c>
      <c r="BA27" s="15">
        <v>224.85163967611334</v>
      </c>
      <c r="BB27" s="3">
        <f t="shared" si="3"/>
        <v>1</v>
      </c>
      <c r="BC27" s="3">
        <f t="shared" si="3"/>
        <v>1</v>
      </c>
      <c r="BD27" s="3">
        <f t="shared" si="3"/>
        <v>0</v>
      </c>
      <c r="BE27" s="3">
        <f t="shared" si="3"/>
        <v>1</v>
      </c>
      <c r="BF27" s="3">
        <f t="shared" si="3"/>
        <v>1</v>
      </c>
      <c r="BG27" s="3">
        <f t="shared" si="3"/>
        <v>1</v>
      </c>
      <c r="BH27" s="3">
        <f t="shared" si="3"/>
        <v>0</v>
      </c>
      <c r="BI27" s="3">
        <f t="shared" si="3"/>
        <v>1</v>
      </c>
      <c r="BJ27" s="3">
        <f t="shared" si="3"/>
        <v>0</v>
      </c>
      <c r="BK27" s="3">
        <f t="shared" si="3"/>
        <v>1</v>
      </c>
      <c r="BL27" s="3">
        <f t="shared" si="3"/>
        <v>1</v>
      </c>
      <c r="BM27" s="3">
        <f t="shared" si="3"/>
        <v>1</v>
      </c>
      <c r="BN27" s="3">
        <f t="shared" si="3"/>
        <v>1</v>
      </c>
      <c r="BO27" s="3">
        <f t="shared" si="3"/>
        <v>1</v>
      </c>
      <c r="BP27" s="3">
        <f t="shared" si="3"/>
        <v>1</v>
      </c>
      <c r="BQ27" s="3">
        <f t="shared" si="7"/>
        <v>1</v>
      </c>
      <c r="BR27" s="3">
        <f t="shared" si="7"/>
        <v>1</v>
      </c>
      <c r="BS27" s="3">
        <f t="shared" si="7"/>
        <v>1</v>
      </c>
      <c r="BT27" s="3">
        <f t="shared" si="7"/>
        <v>0</v>
      </c>
      <c r="BU27" s="3">
        <f t="shared" si="7"/>
        <v>1</v>
      </c>
      <c r="BV27" s="3">
        <f t="shared" si="7"/>
        <v>0</v>
      </c>
      <c r="BW27" s="3">
        <f t="shared" si="7"/>
        <v>1</v>
      </c>
      <c r="BX27" s="3">
        <f t="shared" si="7"/>
        <v>1</v>
      </c>
      <c r="BY27" s="3">
        <f t="shared" si="7"/>
        <v>1</v>
      </c>
      <c r="BZ27" s="3">
        <f t="shared" si="4"/>
        <v>1</v>
      </c>
      <c r="CA27" s="3">
        <f t="shared" si="4"/>
        <v>0</v>
      </c>
      <c r="CB27" s="3">
        <f t="shared" si="4"/>
        <v>1</v>
      </c>
      <c r="CC27" s="3">
        <f t="shared" si="4"/>
        <v>1</v>
      </c>
      <c r="CD27" s="3">
        <f t="shared" si="4"/>
        <v>0</v>
      </c>
      <c r="CE27" s="3">
        <f t="shared" si="4"/>
        <v>0</v>
      </c>
      <c r="CF27" s="3">
        <f t="shared" si="4"/>
        <v>1</v>
      </c>
      <c r="CG27" s="3">
        <f t="shared" si="4"/>
        <v>1</v>
      </c>
      <c r="CH27" s="3">
        <f t="shared" si="4"/>
        <v>0</v>
      </c>
      <c r="CI27" s="3">
        <f t="shared" si="4"/>
        <v>1</v>
      </c>
      <c r="CJ27" s="3">
        <f t="shared" si="4"/>
        <v>1</v>
      </c>
      <c r="CK27" s="3">
        <f t="shared" si="4"/>
        <v>1</v>
      </c>
      <c r="CL27" s="3">
        <f t="shared" si="4"/>
        <v>1</v>
      </c>
      <c r="CM27" s="3">
        <f t="shared" si="4"/>
        <v>1</v>
      </c>
      <c r="CN27" s="3">
        <f t="shared" si="4"/>
        <v>1</v>
      </c>
      <c r="CO27" s="3">
        <f t="shared" si="4"/>
        <v>1</v>
      </c>
      <c r="CP27" s="3">
        <f t="shared" si="6"/>
        <v>0</v>
      </c>
      <c r="CQ27" s="3">
        <f t="shared" si="6"/>
        <v>1</v>
      </c>
      <c r="CR27" s="5">
        <f t="shared" si="5"/>
        <v>13</v>
      </c>
      <c r="CU27" s="16"/>
      <c r="CV27" s="16"/>
      <c r="CX27" s="16"/>
      <c r="CY27" s="16"/>
    </row>
    <row r="28" spans="1:103" ht="10.5" customHeight="1" x14ac:dyDescent="0.2">
      <c r="A28" s="11"/>
      <c r="B28" s="11" t="s">
        <v>54</v>
      </c>
      <c r="C28" s="11"/>
      <c r="D28" s="1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1"/>
      <c r="AD28" s="11" t="s">
        <v>54</v>
      </c>
      <c r="AE28" s="11"/>
      <c r="AF28" s="17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C28" s="3">
        <f t="shared" si="3"/>
        <v>0</v>
      </c>
      <c r="BD28" s="3">
        <f t="shared" si="3"/>
        <v>0</v>
      </c>
      <c r="BE28" s="3">
        <f t="shared" si="3"/>
        <v>0</v>
      </c>
      <c r="BF28" s="3">
        <f t="shared" si="3"/>
        <v>0</v>
      </c>
      <c r="BG28" s="3">
        <f t="shared" si="3"/>
        <v>0</v>
      </c>
      <c r="BH28" s="3">
        <f t="shared" si="3"/>
        <v>0</v>
      </c>
      <c r="BI28" s="3">
        <f t="shared" si="3"/>
        <v>0</v>
      </c>
      <c r="BJ28" s="3">
        <f t="shared" si="3"/>
        <v>0</v>
      </c>
      <c r="BK28" s="3">
        <f t="shared" si="3"/>
        <v>0</v>
      </c>
      <c r="BL28" s="3">
        <f t="shared" si="3"/>
        <v>0</v>
      </c>
      <c r="BM28" s="3">
        <f t="shared" si="3"/>
        <v>0</v>
      </c>
      <c r="BN28" s="3">
        <f t="shared" si="3"/>
        <v>0</v>
      </c>
      <c r="BO28" s="3">
        <f t="shared" si="3"/>
        <v>0</v>
      </c>
      <c r="BP28" s="3">
        <f t="shared" si="3"/>
        <v>0</v>
      </c>
      <c r="BQ28" s="3">
        <f t="shared" si="7"/>
        <v>0</v>
      </c>
      <c r="BR28" s="3">
        <f t="shared" si="7"/>
        <v>0</v>
      </c>
      <c r="BS28" s="3">
        <f t="shared" si="7"/>
        <v>0</v>
      </c>
      <c r="BT28" s="3">
        <f t="shared" si="7"/>
        <v>0</v>
      </c>
      <c r="BU28" s="3">
        <f t="shared" si="7"/>
        <v>0</v>
      </c>
      <c r="BV28" s="3">
        <f t="shared" si="7"/>
        <v>0</v>
      </c>
      <c r="BW28" s="3">
        <f t="shared" si="7"/>
        <v>0</v>
      </c>
      <c r="BX28" s="3">
        <f t="shared" si="7"/>
        <v>0</v>
      </c>
      <c r="BY28" s="3">
        <f t="shared" si="7"/>
        <v>0</v>
      </c>
      <c r="BZ28" s="3">
        <f t="shared" si="4"/>
        <v>0</v>
      </c>
      <c r="CA28" s="3">
        <f t="shared" si="4"/>
        <v>0</v>
      </c>
      <c r="CB28" s="3">
        <f t="shared" si="4"/>
        <v>0</v>
      </c>
      <c r="CC28" s="3">
        <f t="shared" si="4"/>
        <v>0</v>
      </c>
      <c r="CD28" s="3">
        <f t="shared" si="4"/>
        <v>0</v>
      </c>
      <c r="CE28" s="3">
        <f t="shared" si="4"/>
        <v>0</v>
      </c>
      <c r="CF28" s="3">
        <f t="shared" si="4"/>
        <v>0</v>
      </c>
      <c r="CG28" s="3">
        <f t="shared" si="4"/>
        <v>0</v>
      </c>
      <c r="CH28" s="3">
        <f t="shared" si="4"/>
        <v>0</v>
      </c>
      <c r="CI28" s="3">
        <f t="shared" si="4"/>
        <v>0</v>
      </c>
      <c r="CJ28" s="3">
        <f t="shared" si="4"/>
        <v>0</v>
      </c>
      <c r="CK28" s="3">
        <f t="shared" si="4"/>
        <v>0</v>
      </c>
      <c r="CL28" s="3">
        <f t="shared" si="4"/>
        <v>0</v>
      </c>
      <c r="CM28" s="3">
        <f t="shared" si="4"/>
        <v>0</v>
      </c>
      <c r="CN28" s="3">
        <f t="shared" si="4"/>
        <v>0</v>
      </c>
      <c r="CO28" s="3">
        <f t="shared" si="4"/>
        <v>0</v>
      </c>
      <c r="CP28" s="3">
        <f t="shared" si="6"/>
        <v>0</v>
      </c>
      <c r="CQ28" s="3">
        <f t="shared" si="6"/>
        <v>0</v>
      </c>
      <c r="CU28" s="16"/>
      <c r="CV28" s="16"/>
      <c r="CX28" s="16"/>
      <c r="CY28" s="16"/>
    </row>
    <row r="29" spans="1:103" x14ac:dyDescent="0.2">
      <c r="A29" s="13">
        <v>15</v>
      </c>
      <c r="B29" s="13" t="s">
        <v>55</v>
      </c>
      <c r="C29" s="13" t="s">
        <v>34</v>
      </c>
      <c r="D29" s="14"/>
      <c r="E29" s="15">
        <v>157.4</v>
      </c>
      <c r="F29" s="15">
        <v>713</v>
      </c>
      <c r="G29" s="15">
        <v>252.67</v>
      </c>
      <c r="H29" s="15">
        <v>426</v>
      </c>
      <c r="I29" s="15">
        <v>195.37</v>
      </c>
      <c r="J29" s="15">
        <v>409.43</v>
      </c>
      <c r="K29" s="15">
        <v>178.25</v>
      </c>
      <c r="L29" s="15">
        <v>567.5</v>
      </c>
      <c r="M29" s="15"/>
      <c r="N29" s="15">
        <v>142.16666666666666</v>
      </c>
      <c r="O29" s="15">
        <v>158.33333333333334</v>
      </c>
      <c r="P29" s="15">
        <v>465</v>
      </c>
      <c r="Q29" s="15">
        <v>191.33333333333334</v>
      </c>
      <c r="R29" s="15">
        <v>562.4</v>
      </c>
      <c r="S29" s="15">
        <v>120</v>
      </c>
      <c r="T29" s="15">
        <v>246</v>
      </c>
      <c r="U29" s="15">
        <v>346</v>
      </c>
      <c r="V29" s="15">
        <v>561</v>
      </c>
      <c r="W29" s="15">
        <v>293.5</v>
      </c>
      <c r="X29" s="15">
        <v>776.67</v>
      </c>
      <c r="Y29" s="15">
        <v>116.8</v>
      </c>
      <c r="Z29" s="15">
        <v>383.2</v>
      </c>
      <c r="AA29" s="15">
        <v>205.2</v>
      </c>
      <c r="AB29" s="15">
        <v>398.8</v>
      </c>
      <c r="AC29" s="13">
        <v>15</v>
      </c>
      <c r="AD29" s="13" t="s">
        <v>55</v>
      </c>
      <c r="AE29" s="13" t="s">
        <v>34</v>
      </c>
      <c r="AF29" s="14"/>
      <c r="AG29" s="15">
        <v>174.375</v>
      </c>
      <c r="AH29" s="15">
        <v>561.66666666666663</v>
      </c>
      <c r="AI29" s="15">
        <v>175</v>
      </c>
      <c r="AJ29" s="15">
        <v>481.66666666666669</v>
      </c>
      <c r="AK29" s="15">
        <v>143.33333333333334</v>
      </c>
      <c r="AL29" s="15">
        <v>805</v>
      </c>
      <c r="AM29" s="15">
        <v>420.25</v>
      </c>
      <c r="AN29" s="15">
        <v>357.5</v>
      </c>
      <c r="AO29" s="15">
        <v>137.5</v>
      </c>
      <c r="AP29" s="15">
        <v>389</v>
      </c>
      <c r="AQ29" s="15">
        <v>142</v>
      </c>
      <c r="AR29" s="15">
        <v>588</v>
      </c>
      <c r="AS29" s="15">
        <v>346</v>
      </c>
      <c r="AT29" s="15">
        <v>561</v>
      </c>
      <c r="AU29" s="15">
        <v>495</v>
      </c>
      <c r="AV29" s="15">
        <v>657</v>
      </c>
      <c r="AW29" s="15">
        <v>161</v>
      </c>
      <c r="AX29" s="15">
        <v>727</v>
      </c>
      <c r="AY29" s="15">
        <v>220.46575000000001</v>
      </c>
      <c r="AZ29" s="15">
        <v>513.28571428571433</v>
      </c>
      <c r="BA29" s="15">
        <v>366.87573214285715</v>
      </c>
      <c r="BB29" s="3">
        <f t="shared" si="3"/>
        <v>1</v>
      </c>
      <c r="BC29" s="3">
        <f t="shared" si="3"/>
        <v>1</v>
      </c>
      <c r="BD29" s="3">
        <f t="shared" si="3"/>
        <v>1</v>
      </c>
      <c r="BE29" s="3">
        <f t="shared" si="3"/>
        <v>1</v>
      </c>
      <c r="BF29" s="3">
        <f t="shared" si="3"/>
        <v>1</v>
      </c>
      <c r="BG29" s="3">
        <f t="shared" si="3"/>
        <v>1</v>
      </c>
      <c r="BH29" s="3">
        <f t="shared" si="3"/>
        <v>1</v>
      </c>
      <c r="BI29" s="3">
        <f t="shared" si="3"/>
        <v>1</v>
      </c>
      <c r="BJ29" s="3">
        <f t="shared" si="3"/>
        <v>0</v>
      </c>
      <c r="BK29" s="3">
        <f t="shared" si="3"/>
        <v>1</v>
      </c>
      <c r="BL29" s="3">
        <f t="shared" si="3"/>
        <v>1</v>
      </c>
      <c r="BM29" s="3">
        <f t="shared" si="3"/>
        <v>1</v>
      </c>
      <c r="BN29" s="3">
        <f t="shared" si="3"/>
        <v>1</v>
      </c>
      <c r="BO29" s="3">
        <f t="shared" si="3"/>
        <v>1</v>
      </c>
      <c r="BP29" s="3">
        <f t="shared" si="3"/>
        <v>1</v>
      </c>
      <c r="BQ29" s="3">
        <f t="shared" si="7"/>
        <v>1</v>
      </c>
      <c r="BR29" s="3">
        <f t="shared" si="7"/>
        <v>1</v>
      </c>
      <c r="BS29" s="3">
        <f t="shared" si="7"/>
        <v>1</v>
      </c>
      <c r="BT29" s="3">
        <f t="shared" si="7"/>
        <v>1</v>
      </c>
      <c r="BU29" s="3">
        <f t="shared" si="7"/>
        <v>1</v>
      </c>
      <c r="BV29" s="3">
        <f t="shared" si="7"/>
        <v>1</v>
      </c>
      <c r="BW29" s="3">
        <f t="shared" si="7"/>
        <v>1</v>
      </c>
      <c r="BX29" s="3">
        <f t="shared" si="7"/>
        <v>1</v>
      </c>
      <c r="BY29" s="3">
        <f t="shared" si="7"/>
        <v>1</v>
      </c>
      <c r="BZ29" s="3">
        <f t="shared" si="4"/>
        <v>1</v>
      </c>
      <c r="CA29" s="3">
        <f t="shared" si="4"/>
        <v>1</v>
      </c>
      <c r="CB29" s="3">
        <f t="shared" si="4"/>
        <v>1</v>
      </c>
      <c r="CC29" s="3">
        <f t="shared" si="4"/>
        <v>1</v>
      </c>
      <c r="CD29" s="3">
        <f t="shared" si="4"/>
        <v>1</v>
      </c>
      <c r="CE29" s="3">
        <f t="shared" si="4"/>
        <v>1</v>
      </c>
      <c r="CF29" s="3">
        <f t="shared" si="4"/>
        <v>1</v>
      </c>
      <c r="CG29" s="3">
        <f t="shared" si="4"/>
        <v>1</v>
      </c>
      <c r="CH29" s="3">
        <f t="shared" si="4"/>
        <v>1</v>
      </c>
      <c r="CI29" s="3">
        <f t="shared" si="4"/>
        <v>1</v>
      </c>
      <c r="CJ29" s="3">
        <f t="shared" si="4"/>
        <v>1</v>
      </c>
      <c r="CK29" s="3">
        <f t="shared" si="4"/>
        <v>1</v>
      </c>
      <c r="CL29" s="3">
        <f t="shared" si="4"/>
        <v>1</v>
      </c>
      <c r="CM29" s="3">
        <f t="shared" si="4"/>
        <v>1</v>
      </c>
      <c r="CN29" s="3">
        <f t="shared" si="4"/>
        <v>1</v>
      </c>
      <c r="CO29" s="3">
        <f t="shared" si="4"/>
        <v>1</v>
      </c>
      <c r="CP29" s="3">
        <f t="shared" si="6"/>
        <v>1</v>
      </c>
      <c r="CQ29" s="3">
        <f t="shared" si="6"/>
        <v>1</v>
      </c>
      <c r="CR29" s="5">
        <f t="shared" si="5"/>
        <v>20</v>
      </c>
      <c r="CU29" s="16"/>
      <c r="CV29" s="16"/>
      <c r="CX29" s="16"/>
      <c r="CY29" s="16"/>
    </row>
    <row r="30" spans="1:103" x14ac:dyDescent="0.2">
      <c r="A30" s="13">
        <v>16</v>
      </c>
      <c r="B30" s="13" t="s">
        <v>56</v>
      </c>
      <c r="C30" s="13" t="s">
        <v>50</v>
      </c>
      <c r="D30" s="14"/>
      <c r="E30" s="15">
        <v>77.849999999999994</v>
      </c>
      <c r="F30" s="15">
        <v>99.4</v>
      </c>
      <c r="G30" s="15">
        <v>81</v>
      </c>
      <c r="H30" s="15">
        <v>117</v>
      </c>
      <c r="I30" s="15">
        <v>77.66</v>
      </c>
      <c r="J30" s="15">
        <v>96.33</v>
      </c>
      <c r="K30" s="15">
        <v>80.547499999999999</v>
      </c>
      <c r="L30" s="15">
        <v>106.52500000000001</v>
      </c>
      <c r="M30" s="15"/>
      <c r="N30" s="15">
        <v>80.399999999999991</v>
      </c>
      <c r="O30" s="15">
        <v>78.25</v>
      </c>
      <c r="P30" s="15">
        <v>99</v>
      </c>
      <c r="Q30" s="15">
        <v>79</v>
      </c>
      <c r="R30" s="15">
        <v>115.6</v>
      </c>
      <c r="S30" s="15">
        <v>90</v>
      </c>
      <c r="T30" s="15">
        <v>120</v>
      </c>
      <c r="U30" s="15">
        <v>75.2</v>
      </c>
      <c r="V30" s="15">
        <v>124.6</v>
      </c>
      <c r="W30" s="15">
        <v>65.400000000000006</v>
      </c>
      <c r="X30" s="15">
        <v>114.8</v>
      </c>
      <c r="Y30" s="15">
        <v>72.791666666666657</v>
      </c>
      <c r="Z30" s="15">
        <v>93.300000000000011</v>
      </c>
      <c r="AA30" s="15">
        <v>69.8</v>
      </c>
      <c r="AB30" s="15">
        <v>94.8</v>
      </c>
      <c r="AC30" s="13">
        <v>16</v>
      </c>
      <c r="AD30" s="13" t="s">
        <v>56</v>
      </c>
      <c r="AE30" s="13" t="s">
        <v>50</v>
      </c>
      <c r="AF30" s="14"/>
      <c r="AG30" s="15">
        <v>81.400000000000006</v>
      </c>
      <c r="AH30" s="15">
        <v>99</v>
      </c>
      <c r="AI30" s="15">
        <v>77.333333333333329</v>
      </c>
      <c r="AJ30" s="15">
        <v>130</v>
      </c>
      <c r="AK30" s="15">
        <v>87.666666666666671</v>
      </c>
      <c r="AL30" s="15">
        <v>123.33333333333333</v>
      </c>
      <c r="AM30" s="15">
        <v>72.224999999999994</v>
      </c>
      <c r="AN30" s="15">
        <v>104.72499999999999</v>
      </c>
      <c r="AO30" s="15">
        <v>82</v>
      </c>
      <c r="AP30" s="15">
        <v>88.6</v>
      </c>
      <c r="AQ30" s="15">
        <v>66</v>
      </c>
      <c r="AR30" s="15">
        <v>100.6</v>
      </c>
      <c r="AS30" s="15">
        <v>75.2</v>
      </c>
      <c r="AT30" s="15">
        <v>124.6</v>
      </c>
      <c r="AU30" s="15">
        <v>97</v>
      </c>
      <c r="AV30" s="15">
        <v>113</v>
      </c>
      <c r="AW30" s="15">
        <v>68.25</v>
      </c>
      <c r="AX30" s="15">
        <v>99.8</v>
      </c>
      <c r="AY30" s="15">
        <v>77.72870833333333</v>
      </c>
      <c r="AZ30" s="15">
        <v>106.92444444444443</v>
      </c>
      <c r="BA30" s="15">
        <v>92.326576388888881</v>
      </c>
      <c r="BB30" s="3">
        <f t="shared" si="3"/>
        <v>1</v>
      </c>
      <c r="BC30" s="3">
        <f t="shared" si="3"/>
        <v>1</v>
      </c>
      <c r="BD30" s="3">
        <f t="shared" si="3"/>
        <v>1</v>
      </c>
      <c r="BE30" s="3">
        <f t="shared" si="3"/>
        <v>1</v>
      </c>
      <c r="BF30" s="3">
        <f t="shared" si="3"/>
        <v>1</v>
      </c>
      <c r="BG30" s="3">
        <f t="shared" si="3"/>
        <v>1</v>
      </c>
      <c r="BH30" s="3">
        <f t="shared" si="3"/>
        <v>1</v>
      </c>
      <c r="BI30" s="3">
        <f t="shared" si="3"/>
        <v>1</v>
      </c>
      <c r="BJ30" s="3">
        <f t="shared" si="3"/>
        <v>0</v>
      </c>
      <c r="BK30" s="3">
        <f t="shared" si="3"/>
        <v>1</v>
      </c>
      <c r="BL30" s="3">
        <f t="shared" si="3"/>
        <v>1</v>
      </c>
      <c r="BM30" s="3">
        <f t="shared" si="3"/>
        <v>1</v>
      </c>
      <c r="BN30" s="3">
        <f t="shared" si="3"/>
        <v>1</v>
      </c>
      <c r="BO30" s="3">
        <f t="shared" si="3"/>
        <v>1</v>
      </c>
      <c r="BP30" s="3">
        <f t="shared" si="3"/>
        <v>1</v>
      </c>
      <c r="BQ30" s="3">
        <f t="shared" si="7"/>
        <v>1</v>
      </c>
      <c r="BR30" s="3">
        <f t="shared" si="7"/>
        <v>1</v>
      </c>
      <c r="BS30" s="3">
        <f t="shared" si="7"/>
        <v>1</v>
      </c>
      <c r="BT30" s="3">
        <f t="shared" si="7"/>
        <v>1</v>
      </c>
      <c r="BU30" s="3">
        <f t="shared" si="7"/>
        <v>1</v>
      </c>
      <c r="BV30" s="3">
        <f t="shared" si="7"/>
        <v>1</v>
      </c>
      <c r="BW30" s="3">
        <f t="shared" si="7"/>
        <v>1</v>
      </c>
      <c r="BX30" s="3">
        <f t="shared" si="7"/>
        <v>1</v>
      </c>
      <c r="BY30" s="3">
        <f t="shared" si="7"/>
        <v>1</v>
      </c>
      <c r="BZ30" s="3">
        <f t="shared" si="4"/>
        <v>1</v>
      </c>
      <c r="CA30" s="3">
        <f t="shared" si="4"/>
        <v>1</v>
      </c>
      <c r="CB30" s="3">
        <f t="shared" si="4"/>
        <v>1</v>
      </c>
      <c r="CC30" s="3">
        <f t="shared" si="4"/>
        <v>1</v>
      </c>
      <c r="CD30" s="3">
        <f t="shared" si="4"/>
        <v>1</v>
      </c>
      <c r="CE30" s="3">
        <f t="shared" si="4"/>
        <v>1</v>
      </c>
      <c r="CF30" s="3">
        <f t="shared" si="4"/>
        <v>1</v>
      </c>
      <c r="CG30" s="3">
        <f t="shared" si="4"/>
        <v>1</v>
      </c>
      <c r="CH30" s="3">
        <f t="shared" si="4"/>
        <v>1</v>
      </c>
      <c r="CI30" s="3">
        <f t="shared" si="4"/>
        <v>1</v>
      </c>
      <c r="CJ30" s="3">
        <f t="shared" si="4"/>
        <v>1</v>
      </c>
      <c r="CK30" s="3">
        <f t="shared" si="4"/>
        <v>1</v>
      </c>
      <c r="CL30" s="3">
        <f t="shared" si="4"/>
        <v>1</v>
      </c>
      <c r="CM30" s="3">
        <f t="shared" si="4"/>
        <v>1</v>
      </c>
      <c r="CN30" s="3">
        <f t="shared" si="4"/>
        <v>1</v>
      </c>
      <c r="CO30" s="3">
        <f t="shared" si="4"/>
        <v>1</v>
      </c>
      <c r="CP30" s="3">
        <f t="shared" si="6"/>
        <v>1</v>
      </c>
      <c r="CQ30" s="3">
        <f t="shared" si="6"/>
        <v>1</v>
      </c>
      <c r="CR30" s="5">
        <f t="shared" si="5"/>
        <v>20</v>
      </c>
      <c r="CU30" s="16"/>
      <c r="CV30" s="16"/>
      <c r="CX30" s="16"/>
      <c r="CY30" s="16"/>
    </row>
    <row r="31" spans="1:103" x14ac:dyDescent="0.2">
      <c r="A31" s="13">
        <v>17</v>
      </c>
      <c r="B31" s="13" t="s">
        <v>57</v>
      </c>
      <c r="C31" s="13" t="s">
        <v>58</v>
      </c>
      <c r="D31" s="14" t="s">
        <v>59</v>
      </c>
      <c r="E31" s="15"/>
      <c r="F31" s="15">
        <v>44.6</v>
      </c>
      <c r="G31" s="15"/>
      <c r="H31" s="15">
        <v>54.8</v>
      </c>
      <c r="I31" s="15">
        <v>46.66</v>
      </c>
      <c r="J31" s="15">
        <v>53.89</v>
      </c>
      <c r="K31" s="15"/>
      <c r="L31" s="15">
        <v>56.3</v>
      </c>
      <c r="M31" s="15"/>
      <c r="N31" s="15">
        <v>45.933333333333337</v>
      </c>
      <c r="O31" s="15"/>
      <c r="P31" s="15">
        <v>64.599999999999994</v>
      </c>
      <c r="Q31" s="15">
        <v>45</v>
      </c>
      <c r="R31" s="15">
        <v>64.400000000000006</v>
      </c>
      <c r="S31" s="15">
        <v>70</v>
      </c>
      <c r="T31" s="15">
        <v>80</v>
      </c>
      <c r="U31" s="15">
        <v>63.6</v>
      </c>
      <c r="V31" s="15">
        <v>71.8</v>
      </c>
      <c r="W31" s="15">
        <v>55.75</v>
      </c>
      <c r="X31" s="15">
        <v>75</v>
      </c>
      <c r="Y31" s="15">
        <v>39</v>
      </c>
      <c r="Z31" s="15">
        <v>65.525000000000006</v>
      </c>
      <c r="AA31" s="15">
        <v>38</v>
      </c>
      <c r="AB31" s="15">
        <v>40.4</v>
      </c>
      <c r="AC31" s="13">
        <v>17</v>
      </c>
      <c r="AD31" s="13" t="s">
        <v>57</v>
      </c>
      <c r="AE31" s="13" t="s">
        <v>58</v>
      </c>
      <c r="AF31" s="14" t="s">
        <v>59</v>
      </c>
      <c r="AG31" s="15">
        <v>48</v>
      </c>
      <c r="AH31" s="15"/>
      <c r="AI31" s="15">
        <v>67.333333333333329</v>
      </c>
      <c r="AJ31" s="15"/>
      <c r="AK31" s="15">
        <v>44.666666666666664</v>
      </c>
      <c r="AL31" s="15">
        <v>44.666666666666664</v>
      </c>
      <c r="AM31" s="15">
        <v>64.8</v>
      </c>
      <c r="AN31" s="15"/>
      <c r="AO31" s="15"/>
      <c r="AP31" s="15">
        <v>72.5</v>
      </c>
      <c r="AQ31" s="15">
        <v>41.333333333333336</v>
      </c>
      <c r="AR31" s="15">
        <v>41.333333333333336</v>
      </c>
      <c r="AS31" s="15">
        <v>63.6</v>
      </c>
      <c r="AT31" s="15">
        <v>71.8</v>
      </c>
      <c r="AU31" s="15"/>
      <c r="AV31" s="15">
        <v>64.331999999999994</v>
      </c>
      <c r="AW31" s="15"/>
      <c r="AX31" s="15">
        <v>42.8</v>
      </c>
      <c r="AY31" s="15">
        <v>52.903333333333336</v>
      </c>
      <c r="AZ31" s="15">
        <v>58.59335185185185</v>
      </c>
      <c r="BA31" s="15">
        <v>55.748342592592593</v>
      </c>
      <c r="BB31" s="3">
        <f t="shared" si="3"/>
        <v>0</v>
      </c>
      <c r="BC31" s="3">
        <f t="shared" si="3"/>
        <v>1</v>
      </c>
      <c r="BD31" s="3">
        <f t="shared" si="3"/>
        <v>0</v>
      </c>
      <c r="BE31" s="3">
        <f t="shared" si="3"/>
        <v>1</v>
      </c>
      <c r="BF31" s="3">
        <f t="shared" si="3"/>
        <v>1</v>
      </c>
      <c r="BG31" s="3">
        <f t="shared" si="3"/>
        <v>1</v>
      </c>
      <c r="BH31" s="3">
        <f t="shared" si="3"/>
        <v>0</v>
      </c>
      <c r="BI31" s="3">
        <f t="shared" si="3"/>
        <v>1</v>
      </c>
      <c r="BJ31" s="3">
        <f t="shared" si="3"/>
        <v>0</v>
      </c>
      <c r="BK31" s="3">
        <f t="shared" si="3"/>
        <v>1</v>
      </c>
      <c r="BL31" s="3">
        <f t="shared" si="3"/>
        <v>0</v>
      </c>
      <c r="BM31" s="3">
        <f t="shared" si="3"/>
        <v>1</v>
      </c>
      <c r="BN31" s="3">
        <f t="shared" si="3"/>
        <v>1</v>
      </c>
      <c r="BO31" s="3">
        <f t="shared" si="3"/>
        <v>1</v>
      </c>
      <c r="BP31" s="3">
        <f t="shared" si="3"/>
        <v>1</v>
      </c>
      <c r="BQ31" s="3">
        <f t="shared" si="7"/>
        <v>1</v>
      </c>
      <c r="BR31" s="3">
        <f t="shared" si="7"/>
        <v>1</v>
      </c>
      <c r="BS31" s="3">
        <f t="shared" si="7"/>
        <v>1</v>
      </c>
      <c r="BT31" s="3">
        <f t="shared" si="7"/>
        <v>1</v>
      </c>
      <c r="BU31" s="3">
        <f t="shared" si="7"/>
        <v>1</v>
      </c>
      <c r="BV31" s="3">
        <f t="shared" si="7"/>
        <v>1</v>
      </c>
      <c r="BW31" s="3">
        <f t="shared" si="7"/>
        <v>1</v>
      </c>
      <c r="BX31" s="3">
        <f t="shared" si="7"/>
        <v>1</v>
      </c>
      <c r="BY31" s="3">
        <f t="shared" si="7"/>
        <v>1</v>
      </c>
      <c r="BZ31" s="3">
        <f t="shared" si="4"/>
        <v>1</v>
      </c>
      <c r="CA31" s="3">
        <f t="shared" si="4"/>
        <v>0</v>
      </c>
      <c r="CB31" s="3">
        <f t="shared" si="4"/>
        <v>1</v>
      </c>
      <c r="CC31" s="3">
        <f t="shared" si="4"/>
        <v>0</v>
      </c>
      <c r="CD31" s="3">
        <f t="shared" si="4"/>
        <v>1</v>
      </c>
      <c r="CE31" s="3">
        <f t="shared" si="4"/>
        <v>1</v>
      </c>
      <c r="CF31" s="3">
        <f t="shared" si="4"/>
        <v>1</v>
      </c>
      <c r="CG31" s="3">
        <f t="shared" si="4"/>
        <v>0</v>
      </c>
      <c r="CH31" s="3">
        <f t="shared" si="4"/>
        <v>0</v>
      </c>
      <c r="CI31" s="3">
        <f t="shared" si="4"/>
        <v>1</v>
      </c>
      <c r="CJ31" s="3">
        <f t="shared" si="4"/>
        <v>1</v>
      </c>
      <c r="CK31" s="3">
        <f t="shared" si="4"/>
        <v>1</v>
      </c>
      <c r="CL31" s="3">
        <f t="shared" si="4"/>
        <v>1</v>
      </c>
      <c r="CM31" s="3">
        <f t="shared" si="4"/>
        <v>1</v>
      </c>
      <c r="CN31" s="3">
        <f t="shared" si="4"/>
        <v>0</v>
      </c>
      <c r="CO31" s="3">
        <f t="shared" si="4"/>
        <v>1</v>
      </c>
      <c r="CP31" s="3">
        <f t="shared" si="6"/>
        <v>0</v>
      </c>
      <c r="CQ31" s="3">
        <f t="shared" si="6"/>
        <v>1</v>
      </c>
      <c r="CR31" s="5">
        <f t="shared" si="5"/>
        <v>13</v>
      </c>
      <c r="CU31" s="16"/>
      <c r="CV31" s="16"/>
      <c r="CX31" s="16"/>
      <c r="CY31" s="16"/>
    </row>
    <row r="32" spans="1:103" x14ac:dyDescent="0.2">
      <c r="A32" s="13">
        <v>18</v>
      </c>
      <c r="B32" s="13" t="s">
        <v>60</v>
      </c>
      <c r="C32" s="13" t="s">
        <v>34</v>
      </c>
      <c r="D32" s="14" t="s">
        <v>61</v>
      </c>
      <c r="E32" s="15">
        <v>13</v>
      </c>
      <c r="F32" s="15">
        <v>15.4</v>
      </c>
      <c r="G32" s="15"/>
      <c r="H32" s="15">
        <v>15.4</v>
      </c>
      <c r="I32" s="15">
        <v>15.33</v>
      </c>
      <c r="J32" s="15">
        <v>15.88</v>
      </c>
      <c r="K32" s="15"/>
      <c r="L32" s="15">
        <v>16.333333333333332</v>
      </c>
      <c r="M32" s="15"/>
      <c r="N32" s="15">
        <v>15.4</v>
      </c>
      <c r="O32" s="15"/>
      <c r="P32" s="15">
        <v>17.5</v>
      </c>
      <c r="Q32" s="15">
        <v>11.5</v>
      </c>
      <c r="R32" s="15">
        <v>13.9</v>
      </c>
      <c r="S32" s="15">
        <v>11</v>
      </c>
      <c r="T32" s="15">
        <v>15</v>
      </c>
      <c r="U32" s="15">
        <v>15</v>
      </c>
      <c r="V32" s="15">
        <v>19.399999999999999</v>
      </c>
      <c r="W32" s="15"/>
      <c r="X32" s="15">
        <v>13.8</v>
      </c>
      <c r="Y32" s="15"/>
      <c r="Z32" s="15">
        <v>15.2</v>
      </c>
      <c r="AA32" s="15">
        <v>13</v>
      </c>
      <c r="AB32" s="15">
        <v>13.4</v>
      </c>
      <c r="AC32" s="13">
        <v>18</v>
      </c>
      <c r="AD32" s="13" t="s">
        <v>60</v>
      </c>
      <c r="AE32" s="13" t="s">
        <v>34</v>
      </c>
      <c r="AF32" s="14" t="s">
        <v>61</v>
      </c>
      <c r="AG32" s="15">
        <v>16.399999999999999</v>
      </c>
      <c r="AH32" s="15"/>
      <c r="AI32" s="15">
        <v>17.333333333333332</v>
      </c>
      <c r="AJ32" s="15"/>
      <c r="AK32" s="15">
        <v>16.333333333333332</v>
      </c>
      <c r="AL32" s="15">
        <v>16.333333333333332</v>
      </c>
      <c r="AM32" s="15">
        <v>11.6</v>
      </c>
      <c r="AN32" s="15"/>
      <c r="AO32" s="15"/>
      <c r="AP32" s="15">
        <v>15</v>
      </c>
      <c r="AQ32" s="15">
        <v>15.4</v>
      </c>
      <c r="AR32" s="15">
        <v>16.399999999999999</v>
      </c>
      <c r="AS32" s="15">
        <v>15</v>
      </c>
      <c r="AT32" s="15">
        <v>19.399999999999999</v>
      </c>
      <c r="AU32" s="15"/>
      <c r="AV32" s="15">
        <v>14.48</v>
      </c>
      <c r="AW32" s="15"/>
      <c r="AX32" s="15">
        <v>15.8</v>
      </c>
      <c r="AY32" s="15">
        <v>14.241388888888887</v>
      </c>
      <c r="AZ32" s="15">
        <v>15.779259259259261</v>
      </c>
      <c r="BA32" s="15">
        <v>15.010324074074074</v>
      </c>
      <c r="BB32" s="3">
        <f t="shared" si="3"/>
        <v>1</v>
      </c>
      <c r="BC32" s="3">
        <f t="shared" si="3"/>
        <v>1</v>
      </c>
      <c r="BD32" s="3">
        <f t="shared" si="3"/>
        <v>0</v>
      </c>
      <c r="BE32" s="3">
        <f t="shared" si="3"/>
        <v>1</v>
      </c>
      <c r="BF32" s="3">
        <f t="shared" si="3"/>
        <v>1</v>
      </c>
      <c r="BG32" s="3">
        <f t="shared" si="3"/>
        <v>1</v>
      </c>
      <c r="BH32" s="3">
        <f t="shared" si="3"/>
        <v>0</v>
      </c>
      <c r="BI32" s="3">
        <f t="shared" si="3"/>
        <v>1</v>
      </c>
      <c r="BJ32" s="3">
        <f t="shared" si="3"/>
        <v>0</v>
      </c>
      <c r="BK32" s="3">
        <f t="shared" si="3"/>
        <v>1</v>
      </c>
      <c r="BL32" s="3">
        <f t="shared" si="3"/>
        <v>0</v>
      </c>
      <c r="BM32" s="3">
        <f t="shared" si="3"/>
        <v>1</v>
      </c>
      <c r="BN32" s="3">
        <f t="shared" si="3"/>
        <v>1</v>
      </c>
      <c r="BO32" s="3">
        <f t="shared" si="3"/>
        <v>1</v>
      </c>
      <c r="BP32" s="3">
        <f t="shared" si="3"/>
        <v>1</v>
      </c>
      <c r="BQ32" s="3">
        <f t="shared" si="7"/>
        <v>1</v>
      </c>
      <c r="BR32" s="3">
        <f t="shared" si="7"/>
        <v>1</v>
      </c>
      <c r="BS32" s="3">
        <f t="shared" si="7"/>
        <v>1</v>
      </c>
      <c r="BT32" s="3">
        <f t="shared" si="7"/>
        <v>0</v>
      </c>
      <c r="BU32" s="3">
        <f t="shared" si="7"/>
        <v>1</v>
      </c>
      <c r="BV32" s="3">
        <f t="shared" si="7"/>
        <v>0</v>
      </c>
      <c r="BW32" s="3">
        <f t="shared" si="7"/>
        <v>1</v>
      </c>
      <c r="BX32" s="3">
        <f t="shared" si="7"/>
        <v>1</v>
      </c>
      <c r="BY32" s="3">
        <f t="shared" si="7"/>
        <v>1</v>
      </c>
      <c r="BZ32" s="3">
        <f t="shared" si="4"/>
        <v>1</v>
      </c>
      <c r="CA32" s="3">
        <f t="shared" si="4"/>
        <v>0</v>
      </c>
      <c r="CB32" s="3">
        <f t="shared" si="4"/>
        <v>1</v>
      </c>
      <c r="CC32" s="3">
        <f t="shared" si="4"/>
        <v>0</v>
      </c>
      <c r="CD32" s="3">
        <f t="shared" si="4"/>
        <v>1</v>
      </c>
      <c r="CE32" s="3">
        <f t="shared" si="4"/>
        <v>1</v>
      </c>
      <c r="CF32" s="3">
        <f t="shared" si="4"/>
        <v>1</v>
      </c>
      <c r="CG32" s="3">
        <f t="shared" si="4"/>
        <v>0</v>
      </c>
      <c r="CH32" s="3">
        <f t="shared" si="4"/>
        <v>0</v>
      </c>
      <c r="CI32" s="3">
        <f t="shared" si="4"/>
        <v>1</v>
      </c>
      <c r="CJ32" s="3">
        <f t="shared" si="4"/>
        <v>1</v>
      </c>
      <c r="CK32" s="3">
        <f t="shared" si="4"/>
        <v>1</v>
      </c>
      <c r="CL32" s="3">
        <f t="shared" si="4"/>
        <v>1</v>
      </c>
      <c r="CM32" s="3">
        <f t="shared" si="4"/>
        <v>1</v>
      </c>
      <c r="CN32" s="3">
        <f t="shared" si="4"/>
        <v>0</v>
      </c>
      <c r="CO32" s="3">
        <f t="shared" si="4"/>
        <v>1</v>
      </c>
      <c r="CP32" s="3">
        <f t="shared" si="6"/>
        <v>0</v>
      </c>
      <c r="CQ32" s="3">
        <f t="shared" si="6"/>
        <v>1</v>
      </c>
      <c r="CR32" s="5">
        <f t="shared" si="5"/>
        <v>12</v>
      </c>
      <c r="CU32" s="16"/>
      <c r="CV32" s="16"/>
      <c r="CX32" s="16"/>
      <c r="CY32" s="16"/>
    </row>
    <row r="33" spans="1:103" x14ac:dyDescent="0.2">
      <c r="A33" s="13">
        <v>19</v>
      </c>
      <c r="B33" s="13" t="s">
        <v>62</v>
      </c>
      <c r="C33" s="13" t="s">
        <v>34</v>
      </c>
      <c r="D33" s="14"/>
      <c r="E33" s="15"/>
      <c r="F33" s="15">
        <v>48.2</v>
      </c>
      <c r="G33" s="15"/>
      <c r="H33" s="15">
        <v>50.4</v>
      </c>
      <c r="I33" s="15">
        <v>51.33</v>
      </c>
      <c r="J33" s="15">
        <v>52.67</v>
      </c>
      <c r="K33" s="15"/>
      <c r="L33" s="15">
        <v>48.963333333333331</v>
      </c>
      <c r="M33" s="15"/>
      <c r="N33" s="15">
        <v>49.116666666666667</v>
      </c>
      <c r="O33" s="15"/>
      <c r="P33" s="15">
        <v>53</v>
      </c>
      <c r="Q33" s="15"/>
      <c r="R33" s="15">
        <v>47.480000000000004</v>
      </c>
      <c r="S33" s="15">
        <v>48</v>
      </c>
      <c r="T33" s="15">
        <v>53</v>
      </c>
      <c r="U33" s="15">
        <v>53.6</v>
      </c>
      <c r="V33" s="15">
        <v>63</v>
      </c>
      <c r="W33" s="15"/>
      <c r="X33" s="15">
        <v>51.4</v>
      </c>
      <c r="Y33" s="15"/>
      <c r="Z33" s="15">
        <v>55.3</v>
      </c>
      <c r="AA33" s="15">
        <v>47.2</v>
      </c>
      <c r="AB33" s="15">
        <v>48.8</v>
      </c>
      <c r="AC33" s="13">
        <v>19</v>
      </c>
      <c r="AD33" s="13" t="s">
        <v>62</v>
      </c>
      <c r="AE33" s="13" t="s">
        <v>34</v>
      </c>
      <c r="AF33" s="14"/>
      <c r="AG33" s="15">
        <v>51.8</v>
      </c>
      <c r="AH33" s="15"/>
      <c r="AI33" s="15">
        <v>52.333333333333336</v>
      </c>
      <c r="AJ33" s="15"/>
      <c r="AK33" s="15">
        <v>49.333333333333336</v>
      </c>
      <c r="AL33" s="15">
        <v>49.333333333333336</v>
      </c>
      <c r="AM33" s="15">
        <v>51.98</v>
      </c>
      <c r="AN33" s="15"/>
      <c r="AO33" s="15"/>
      <c r="AP33" s="15">
        <v>50</v>
      </c>
      <c r="AQ33" s="15">
        <v>47.2</v>
      </c>
      <c r="AR33" s="15">
        <v>47.2</v>
      </c>
      <c r="AS33" s="15">
        <v>53.6</v>
      </c>
      <c r="AT33" s="15">
        <v>63</v>
      </c>
      <c r="AU33" s="15"/>
      <c r="AV33" s="15">
        <v>49.422000000000004</v>
      </c>
      <c r="AW33" s="15"/>
      <c r="AX33" s="15">
        <v>49.8</v>
      </c>
      <c r="AY33" s="15">
        <v>50.637666666666668</v>
      </c>
      <c r="AZ33" s="15">
        <v>51.671407407407408</v>
      </c>
      <c r="BA33" s="15">
        <v>51.154537037037038</v>
      </c>
      <c r="BB33" s="3">
        <f t="shared" si="3"/>
        <v>0</v>
      </c>
      <c r="BC33" s="3">
        <f t="shared" si="3"/>
        <v>1</v>
      </c>
      <c r="BD33" s="3">
        <f t="shared" si="3"/>
        <v>0</v>
      </c>
      <c r="BE33" s="3">
        <f t="shared" si="3"/>
        <v>1</v>
      </c>
      <c r="BF33" s="3">
        <f t="shared" si="3"/>
        <v>1</v>
      </c>
      <c r="BG33" s="3">
        <f t="shared" si="3"/>
        <v>1</v>
      </c>
      <c r="BH33" s="3">
        <f t="shared" si="3"/>
        <v>0</v>
      </c>
      <c r="BI33" s="3">
        <f t="shared" si="3"/>
        <v>1</v>
      </c>
      <c r="BJ33" s="3">
        <f t="shared" si="3"/>
        <v>0</v>
      </c>
      <c r="BK33" s="3">
        <f t="shared" si="3"/>
        <v>1</v>
      </c>
      <c r="BL33" s="3">
        <f t="shared" si="3"/>
        <v>0</v>
      </c>
      <c r="BM33" s="3">
        <f t="shared" si="3"/>
        <v>1</v>
      </c>
      <c r="BN33" s="3">
        <f t="shared" si="3"/>
        <v>0</v>
      </c>
      <c r="BO33" s="3">
        <f t="shared" si="3"/>
        <v>1</v>
      </c>
      <c r="BP33" s="3">
        <f t="shared" si="3"/>
        <v>1</v>
      </c>
      <c r="BQ33" s="3">
        <f t="shared" si="7"/>
        <v>1</v>
      </c>
      <c r="BR33" s="3">
        <f t="shared" si="7"/>
        <v>1</v>
      </c>
      <c r="BS33" s="3">
        <f t="shared" si="7"/>
        <v>1</v>
      </c>
      <c r="BT33" s="3">
        <f t="shared" si="7"/>
        <v>0</v>
      </c>
      <c r="BU33" s="3">
        <f t="shared" si="7"/>
        <v>1</v>
      </c>
      <c r="BV33" s="3">
        <f t="shared" si="7"/>
        <v>0</v>
      </c>
      <c r="BW33" s="3">
        <f t="shared" si="7"/>
        <v>1</v>
      </c>
      <c r="BX33" s="3">
        <f t="shared" si="7"/>
        <v>1</v>
      </c>
      <c r="BY33" s="3">
        <f t="shared" si="7"/>
        <v>1</v>
      </c>
      <c r="BZ33" s="3">
        <f t="shared" si="4"/>
        <v>1</v>
      </c>
      <c r="CA33" s="3">
        <f t="shared" si="4"/>
        <v>0</v>
      </c>
      <c r="CB33" s="3">
        <f t="shared" si="4"/>
        <v>1</v>
      </c>
      <c r="CC33" s="3">
        <f t="shared" si="4"/>
        <v>0</v>
      </c>
      <c r="CD33" s="3">
        <f t="shared" si="4"/>
        <v>1</v>
      </c>
      <c r="CE33" s="3">
        <f t="shared" si="4"/>
        <v>1</v>
      </c>
      <c r="CF33" s="3">
        <f t="shared" si="4"/>
        <v>1</v>
      </c>
      <c r="CG33" s="3">
        <f t="shared" si="4"/>
        <v>0</v>
      </c>
      <c r="CH33" s="3">
        <f t="shared" si="4"/>
        <v>0</v>
      </c>
      <c r="CI33" s="3">
        <f t="shared" si="4"/>
        <v>1</v>
      </c>
      <c r="CJ33" s="3">
        <f t="shared" si="4"/>
        <v>1</v>
      </c>
      <c r="CK33" s="3">
        <f t="shared" si="4"/>
        <v>1</v>
      </c>
      <c r="CL33" s="3">
        <f t="shared" si="4"/>
        <v>1</v>
      </c>
      <c r="CM33" s="3">
        <f t="shared" si="4"/>
        <v>1</v>
      </c>
      <c r="CN33" s="3">
        <f t="shared" si="4"/>
        <v>0</v>
      </c>
      <c r="CO33" s="3">
        <f t="shared" si="4"/>
        <v>1</v>
      </c>
      <c r="CP33" s="3">
        <f t="shared" si="6"/>
        <v>0</v>
      </c>
      <c r="CQ33" s="3">
        <f t="shared" si="6"/>
        <v>1</v>
      </c>
      <c r="CR33" s="5">
        <f t="shared" si="5"/>
        <v>10</v>
      </c>
      <c r="CU33" s="16"/>
      <c r="CV33" s="16"/>
      <c r="CX33" s="16"/>
      <c r="CY33" s="16"/>
    </row>
    <row r="34" spans="1:103" x14ac:dyDescent="0.2">
      <c r="A34" s="13">
        <v>20</v>
      </c>
      <c r="B34" s="13" t="s">
        <v>63</v>
      </c>
      <c r="C34" s="13" t="s">
        <v>34</v>
      </c>
      <c r="D34" s="14"/>
      <c r="E34" s="15">
        <v>334.91999999999996</v>
      </c>
      <c r="F34" s="15">
        <v>823.2</v>
      </c>
      <c r="G34" s="15"/>
      <c r="H34" s="15">
        <v>437.2</v>
      </c>
      <c r="I34" s="15">
        <v>413.11</v>
      </c>
      <c r="J34" s="15">
        <v>498.89</v>
      </c>
      <c r="K34" s="15">
        <v>338</v>
      </c>
      <c r="L34" s="15">
        <v>533.75</v>
      </c>
      <c r="M34" s="15"/>
      <c r="N34" s="15">
        <v>450.33333333333331</v>
      </c>
      <c r="O34" s="15"/>
      <c r="P34" s="15">
        <v>454</v>
      </c>
      <c r="Q34" s="15">
        <v>351.55</v>
      </c>
      <c r="R34" s="15">
        <v>719.375</v>
      </c>
      <c r="S34" s="15">
        <v>180</v>
      </c>
      <c r="T34" s="15">
        <v>250</v>
      </c>
      <c r="U34" s="15">
        <v>314.8</v>
      </c>
      <c r="V34" s="15">
        <v>487.2</v>
      </c>
      <c r="W34" s="15">
        <v>70</v>
      </c>
      <c r="X34" s="15">
        <v>762</v>
      </c>
      <c r="Y34" s="15">
        <v>220.875</v>
      </c>
      <c r="Z34" s="15">
        <v>732</v>
      </c>
      <c r="AA34" s="15">
        <v>321.2</v>
      </c>
      <c r="AB34" s="15">
        <v>418</v>
      </c>
      <c r="AC34" s="13">
        <v>20</v>
      </c>
      <c r="AD34" s="13" t="s">
        <v>63</v>
      </c>
      <c r="AE34" s="13" t="s">
        <v>34</v>
      </c>
      <c r="AF34" s="14"/>
      <c r="AG34" s="15">
        <v>345.66666666666663</v>
      </c>
      <c r="AH34" s="15">
        <v>390</v>
      </c>
      <c r="AI34" s="15"/>
      <c r="AJ34" s="15">
        <v>349.5</v>
      </c>
      <c r="AK34" s="15">
        <v>256.5</v>
      </c>
      <c r="AL34" s="15">
        <v>540</v>
      </c>
      <c r="AM34" s="15">
        <v>425.5</v>
      </c>
      <c r="AN34" s="15">
        <v>984.5</v>
      </c>
      <c r="AO34" s="15"/>
      <c r="AP34" s="15">
        <v>521</v>
      </c>
      <c r="AQ34" s="15">
        <v>443.6</v>
      </c>
      <c r="AR34" s="15">
        <v>482.4</v>
      </c>
      <c r="AS34" s="15">
        <v>314.8</v>
      </c>
      <c r="AT34" s="15">
        <v>487.2</v>
      </c>
      <c r="AU34" s="15"/>
      <c r="AV34" s="15">
        <v>443</v>
      </c>
      <c r="AW34" s="15">
        <v>372.4</v>
      </c>
      <c r="AX34" s="15">
        <v>524.4</v>
      </c>
      <c r="AY34" s="15">
        <v>313.52811111111106</v>
      </c>
      <c r="AZ34" s="15">
        <v>537.52134920634921</v>
      </c>
      <c r="BA34" s="15">
        <v>425.52473015873011</v>
      </c>
      <c r="BB34" s="3">
        <f t="shared" si="3"/>
        <v>1</v>
      </c>
      <c r="BC34" s="3">
        <f t="shared" si="3"/>
        <v>1</v>
      </c>
      <c r="BD34" s="3">
        <f t="shared" si="3"/>
        <v>0</v>
      </c>
      <c r="BE34" s="3">
        <f t="shared" si="3"/>
        <v>1</v>
      </c>
      <c r="BF34" s="3">
        <f t="shared" si="3"/>
        <v>1</v>
      </c>
      <c r="BG34" s="3">
        <f t="shared" si="3"/>
        <v>1</v>
      </c>
      <c r="BH34" s="3">
        <f t="shared" si="3"/>
        <v>1</v>
      </c>
      <c r="BI34" s="3">
        <f t="shared" si="3"/>
        <v>1</v>
      </c>
      <c r="BJ34" s="3">
        <f t="shared" si="3"/>
        <v>0</v>
      </c>
      <c r="BK34" s="3">
        <f t="shared" si="3"/>
        <v>1</v>
      </c>
      <c r="BL34" s="3">
        <f t="shared" si="3"/>
        <v>0</v>
      </c>
      <c r="BM34" s="3">
        <f t="shared" si="3"/>
        <v>1</v>
      </c>
      <c r="BN34" s="3">
        <f t="shared" si="3"/>
        <v>1</v>
      </c>
      <c r="BO34" s="3">
        <f t="shared" si="3"/>
        <v>1</v>
      </c>
      <c r="BP34" s="3">
        <f t="shared" si="3"/>
        <v>1</v>
      </c>
      <c r="BQ34" s="3">
        <f t="shared" si="7"/>
        <v>1</v>
      </c>
      <c r="BR34" s="3">
        <f t="shared" si="7"/>
        <v>1</v>
      </c>
      <c r="BS34" s="3">
        <f t="shared" si="7"/>
        <v>1</v>
      </c>
      <c r="BT34" s="3">
        <f t="shared" si="7"/>
        <v>1</v>
      </c>
      <c r="BU34" s="3">
        <f t="shared" si="7"/>
        <v>1</v>
      </c>
      <c r="BV34" s="3">
        <f t="shared" si="7"/>
        <v>1</v>
      </c>
      <c r="BW34" s="3">
        <f t="shared" si="7"/>
        <v>1</v>
      </c>
      <c r="BX34" s="3">
        <f t="shared" si="7"/>
        <v>1</v>
      </c>
      <c r="BY34" s="3">
        <f t="shared" si="7"/>
        <v>1</v>
      </c>
      <c r="BZ34" s="3">
        <f t="shared" si="4"/>
        <v>1</v>
      </c>
      <c r="CA34" s="3">
        <f t="shared" si="4"/>
        <v>1</v>
      </c>
      <c r="CB34" s="3">
        <f t="shared" si="4"/>
        <v>0</v>
      </c>
      <c r="CC34" s="3">
        <f t="shared" si="4"/>
        <v>1</v>
      </c>
      <c r="CD34" s="3">
        <f t="shared" si="4"/>
        <v>1</v>
      </c>
      <c r="CE34" s="3">
        <f t="shared" si="4"/>
        <v>1</v>
      </c>
      <c r="CF34" s="3">
        <f t="shared" si="4"/>
        <v>1</v>
      </c>
      <c r="CG34" s="3">
        <f t="shared" si="4"/>
        <v>1</v>
      </c>
      <c r="CH34" s="3">
        <f t="shared" si="4"/>
        <v>0</v>
      </c>
      <c r="CI34" s="3">
        <f t="shared" si="4"/>
        <v>1</v>
      </c>
      <c r="CJ34" s="3">
        <f t="shared" si="4"/>
        <v>1</v>
      </c>
      <c r="CK34" s="3">
        <f t="shared" si="4"/>
        <v>1</v>
      </c>
      <c r="CL34" s="3">
        <f t="shared" si="4"/>
        <v>1</v>
      </c>
      <c r="CM34" s="3">
        <f t="shared" si="4"/>
        <v>1</v>
      </c>
      <c r="CN34" s="3">
        <f t="shared" si="4"/>
        <v>0</v>
      </c>
      <c r="CO34" s="3">
        <f t="shared" si="4"/>
        <v>1</v>
      </c>
      <c r="CP34" s="3">
        <f t="shared" si="6"/>
        <v>1</v>
      </c>
      <c r="CQ34" s="3">
        <f t="shared" si="6"/>
        <v>1</v>
      </c>
      <c r="CR34" s="5">
        <f t="shared" si="5"/>
        <v>15</v>
      </c>
      <c r="CU34" s="16"/>
      <c r="CV34" s="16"/>
      <c r="CX34" s="16"/>
      <c r="CY34" s="16"/>
    </row>
    <row r="35" spans="1:103" ht="10.5" customHeight="1" x14ac:dyDescent="0.2">
      <c r="A35" s="11"/>
      <c r="B35" s="11" t="s">
        <v>64</v>
      </c>
      <c r="C35" s="11"/>
      <c r="D35" s="1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1"/>
      <c r="AD35" s="11" t="s">
        <v>64</v>
      </c>
      <c r="AE35" s="11"/>
      <c r="AF35" s="17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C35" s="3">
        <f t="shared" si="3"/>
        <v>0</v>
      </c>
      <c r="BD35" s="3">
        <f t="shared" si="3"/>
        <v>0</v>
      </c>
      <c r="BE35" s="3">
        <f t="shared" si="3"/>
        <v>0</v>
      </c>
      <c r="BF35" s="3">
        <f t="shared" si="3"/>
        <v>0</v>
      </c>
      <c r="BG35" s="3">
        <f t="shared" si="3"/>
        <v>0</v>
      </c>
      <c r="BH35" s="3">
        <f t="shared" si="3"/>
        <v>0</v>
      </c>
      <c r="BI35" s="3">
        <f t="shared" si="3"/>
        <v>0</v>
      </c>
      <c r="BJ35" s="3">
        <f t="shared" si="3"/>
        <v>0</v>
      </c>
      <c r="BK35" s="3">
        <f t="shared" si="3"/>
        <v>0</v>
      </c>
      <c r="BL35" s="3">
        <f t="shared" si="3"/>
        <v>0</v>
      </c>
      <c r="BM35" s="3">
        <f t="shared" si="3"/>
        <v>0</v>
      </c>
      <c r="BN35" s="3">
        <f t="shared" si="3"/>
        <v>0</v>
      </c>
      <c r="BO35" s="3">
        <f t="shared" si="3"/>
        <v>0</v>
      </c>
      <c r="BP35" s="3">
        <f t="shared" si="3"/>
        <v>0</v>
      </c>
      <c r="BQ35" s="3">
        <f t="shared" si="7"/>
        <v>0</v>
      </c>
      <c r="BR35" s="3">
        <f t="shared" si="7"/>
        <v>0</v>
      </c>
      <c r="BS35" s="3">
        <f t="shared" si="7"/>
        <v>0</v>
      </c>
      <c r="BT35" s="3">
        <f t="shared" si="7"/>
        <v>0</v>
      </c>
      <c r="BU35" s="3">
        <f t="shared" si="7"/>
        <v>0</v>
      </c>
      <c r="BV35" s="3">
        <f t="shared" si="7"/>
        <v>0</v>
      </c>
      <c r="BW35" s="3">
        <f t="shared" si="7"/>
        <v>0</v>
      </c>
      <c r="BX35" s="3">
        <f t="shared" si="7"/>
        <v>0</v>
      </c>
      <c r="BY35" s="3">
        <f t="shared" si="7"/>
        <v>0</v>
      </c>
      <c r="BZ35" s="3">
        <f t="shared" si="4"/>
        <v>0</v>
      </c>
      <c r="CA35" s="3">
        <f t="shared" si="4"/>
        <v>0</v>
      </c>
      <c r="CB35" s="3">
        <f t="shared" si="4"/>
        <v>0</v>
      </c>
      <c r="CC35" s="3">
        <f t="shared" si="4"/>
        <v>0</v>
      </c>
      <c r="CD35" s="3">
        <f t="shared" si="4"/>
        <v>0</v>
      </c>
      <c r="CE35" s="3">
        <f t="shared" si="4"/>
        <v>0</v>
      </c>
      <c r="CF35" s="3">
        <f t="shared" si="4"/>
        <v>0</v>
      </c>
      <c r="CG35" s="3">
        <f t="shared" si="4"/>
        <v>0</v>
      </c>
      <c r="CH35" s="3">
        <f t="shared" si="4"/>
        <v>0</v>
      </c>
      <c r="CI35" s="3">
        <f t="shared" si="4"/>
        <v>0</v>
      </c>
      <c r="CJ35" s="3">
        <f t="shared" si="4"/>
        <v>0</v>
      </c>
      <c r="CK35" s="3">
        <f t="shared" si="4"/>
        <v>0</v>
      </c>
      <c r="CL35" s="3">
        <f t="shared" si="4"/>
        <v>0</v>
      </c>
      <c r="CM35" s="3">
        <f t="shared" si="4"/>
        <v>0</v>
      </c>
      <c r="CN35" s="3">
        <f t="shared" si="4"/>
        <v>0</v>
      </c>
      <c r="CO35" s="3">
        <f t="shared" si="4"/>
        <v>0</v>
      </c>
      <c r="CP35" s="3">
        <f t="shared" si="6"/>
        <v>0</v>
      </c>
      <c r="CQ35" s="3">
        <f t="shared" si="6"/>
        <v>0</v>
      </c>
      <c r="CU35" s="16"/>
      <c r="CV35" s="16"/>
      <c r="CX35" s="16"/>
      <c r="CY35" s="16"/>
    </row>
    <row r="36" spans="1:103" x14ac:dyDescent="0.2">
      <c r="A36" s="13">
        <v>21</v>
      </c>
      <c r="B36" s="13" t="s">
        <v>65</v>
      </c>
      <c r="C36" s="13" t="s">
        <v>34</v>
      </c>
      <c r="D36" s="14"/>
      <c r="E36" s="15">
        <v>60</v>
      </c>
      <c r="F36" s="15">
        <v>74.36</v>
      </c>
      <c r="G36" s="15"/>
      <c r="H36" s="15">
        <v>39.6</v>
      </c>
      <c r="I36" s="15">
        <v>56.3</v>
      </c>
      <c r="J36" s="15">
        <v>57.1</v>
      </c>
      <c r="K36" s="15">
        <v>48.333333333333336</v>
      </c>
      <c r="L36" s="15">
        <v>57.75</v>
      </c>
      <c r="M36" s="15"/>
      <c r="N36" s="15">
        <v>64.933333333333337</v>
      </c>
      <c r="O36" s="15">
        <v>42</v>
      </c>
      <c r="P36" s="15">
        <v>45</v>
      </c>
      <c r="Q36" s="15"/>
      <c r="R36" s="15">
        <v>52.92</v>
      </c>
      <c r="S36" s="15">
        <v>56</v>
      </c>
      <c r="T36" s="15">
        <v>65</v>
      </c>
      <c r="U36" s="15">
        <v>46.000000000000007</v>
      </c>
      <c r="V36" s="15">
        <v>62.333333333333336</v>
      </c>
      <c r="W36" s="15"/>
      <c r="X36" s="15">
        <f>27/0.6</f>
        <v>45</v>
      </c>
      <c r="Y36" s="15">
        <v>19.333333333333336</v>
      </c>
      <c r="Z36" s="15">
        <v>52.5</v>
      </c>
      <c r="AA36" s="15">
        <v>48.83</v>
      </c>
      <c r="AB36" s="15">
        <v>52.83</v>
      </c>
      <c r="AC36" s="13">
        <v>21</v>
      </c>
      <c r="AD36" s="13" t="s">
        <v>65</v>
      </c>
      <c r="AE36" s="13" t="s">
        <v>34</v>
      </c>
      <c r="AF36" s="14"/>
      <c r="AG36" s="15">
        <v>44</v>
      </c>
      <c r="AH36" s="15">
        <v>56.67</v>
      </c>
      <c r="AI36" s="15">
        <v>51.333333333333336</v>
      </c>
      <c r="AJ36" s="15">
        <v>74.666666666666671</v>
      </c>
      <c r="AK36" s="15">
        <v>46.866666666666667</v>
      </c>
      <c r="AL36" s="15">
        <v>55.866666666666667</v>
      </c>
      <c r="AM36" s="15">
        <v>47.256</v>
      </c>
      <c r="AN36" s="15"/>
      <c r="AO36" s="15">
        <v>50</v>
      </c>
      <c r="AP36" s="15">
        <v>59.6</v>
      </c>
      <c r="AQ36" s="15">
        <v>60.5</v>
      </c>
      <c r="AR36" s="15">
        <v>79</v>
      </c>
      <c r="AS36" s="15">
        <v>46.000000000000007</v>
      </c>
      <c r="AT36" s="15">
        <v>62.333333333333336</v>
      </c>
      <c r="AU36" s="15">
        <v>41.416666666666671</v>
      </c>
      <c r="AV36" s="15">
        <v>52.566666666666663</v>
      </c>
      <c r="AW36" s="15"/>
      <c r="AX36" s="15">
        <v>48.4</v>
      </c>
      <c r="AY36" s="15">
        <v>47.760583333333322</v>
      </c>
      <c r="AZ36" s="15">
        <v>57.921500000000002</v>
      </c>
      <c r="BA36" s="15">
        <v>52.841041666666662</v>
      </c>
      <c r="BB36" s="3">
        <f t="shared" si="3"/>
        <v>1</v>
      </c>
      <c r="BC36" s="3">
        <f t="shared" si="3"/>
        <v>1</v>
      </c>
      <c r="BD36" s="3">
        <f t="shared" si="3"/>
        <v>0</v>
      </c>
      <c r="BE36" s="3">
        <f t="shared" si="3"/>
        <v>1</v>
      </c>
      <c r="BF36" s="3">
        <f t="shared" si="3"/>
        <v>1</v>
      </c>
      <c r="BG36" s="3">
        <f t="shared" si="3"/>
        <v>1</v>
      </c>
      <c r="BH36" s="3">
        <f t="shared" si="3"/>
        <v>1</v>
      </c>
      <c r="BI36" s="3">
        <f t="shared" si="3"/>
        <v>1</v>
      </c>
      <c r="BJ36" s="3">
        <f t="shared" si="3"/>
        <v>0</v>
      </c>
      <c r="BK36" s="3">
        <f t="shared" si="3"/>
        <v>1</v>
      </c>
      <c r="BL36" s="3">
        <f t="shared" si="3"/>
        <v>1</v>
      </c>
      <c r="BM36" s="3">
        <f t="shared" si="3"/>
        <v>1</v>
      </c>
      <c r="BN36" s="3">
        <f t="shared" si="3"/>
        <v>0</v>
      </c>
      <c r="BO36" s="3">
        <f t="shared" si="3"/>
        <v>1</v>
      </c>
      <c r="BP36" s="3">
        <f t="shared" si="3"/>
        <v>1</v>
      </c>
      <c r="BQ36" s="3">
        <f t="shared" si="7"/>
        <v>1</v>
      </c>
      <c r="BR36" s="3">
        <f t="shared" si="7"/>
        <v>1</v>
      </c>
      <c r="BS36" s="3">
        <f t="shared" si="7"/>
        <v>1</v>
      </c>
      <c r="BT36" s="3">
        <f t="shared" si="7"/>
        <v>0</v>
      </c>
      <c r="BU36" s="3">
        <f t="shared" si="7"/>
        <v>1</v>
      </c>
      <c r="BV36" s="3">
        <f t="shared" si="7"/>
        <v>1</v>
      </c>
      <c r="BW36" s="3">
        <f t="shared" si="7"/>
        <v>1</v>
      </c>
      <c r="BX36" s="3">
        <f t="shared" si="7"/>
        <v>1</v>
      </c>
      <c r="BY36" s="3">
        <f t="shared" si="7"/>
        <v>1</v>
      </c>
      <c r="BZ36" s="3">
        <f t="shared" si="4"/>
        <v>1</v>
      </c>
      <c r="CA36" s="3">
        <f t="shared" si="4"/>
        <v>1</v>
      </c>
      <c r="CB36" s="3">
        <f t="shared" si="4"/>
        <v>1</v>
      </c>
      <c r="CC36" s="3">
        <f t="shared" si="4"/>
        <v>1</v>
      </c>
      <c r="CD36" s="3">
        <f t="shared" si="4"/>
        <v>1</v>
      </c>
      <c r="CE36" s="3">
        <f t="shared" si="4"/>
        <v>1</v>
      </c>
      <c r="CF36" s="3">
        <f t="shared" si="4"/>
        <v>1</v>
      </c>
      <c r="CG36" s="3">
        <f t="shared" si="4"/>
        <v>0</v>
      </c>
      <c r="CH36" s="3">
        <f t="shared" si="4"/>
        <v>1</v>
      </c>
      <c r="CI36" s="3">
        <f t="shared" si="4"/>
        <v>1</v>
      </c>
      <c r="CJ36" s="3">
        <f t="shared" si="4"/>
        <v>1</v>
      </c>
      <c r="CK36" s="3">
        <f t="shared" si="4"/>
        <v>1</v>
      </c>
      <c r="CL36" s="3">
        <f t="shared" si="4"/>
        <v>1</v>
      </c>
      <c r="CM36" s="3">
        <f t="shared" si="4"/>
        <v>1</v>
      </c>
      <c r="CN36" s="3">
        <f t="shared" si="4"/>
        <v>1</v>
      </c>
      <c r="CO36" s="3">
        <f t="shared" si="4"/>
        <v>1</v>
      </c>
      <c r="CP36" s="3">
        <f t="shared" si="6"/>
        <v>0</v>
      </c>
      <c r="CQ36" s="3">
        <f t="shared" si="6"/>
        <v>1</v>
      </c>
      <c r="CR36" s="5">
        <f t="shared" si="5"/>
        <v>16</v>
      </c>
      <c r="CU36" s="16"/>
      <c r="CV36" s="16"/>
      <c r="CX36" s="16"/>
      <c r="CY36" s="16"/>
    </row>
    <row r="37" spans="1:103" x14ac:dyDescent="0.2">
      <c r="A37" s="13">
        <v>22</v>
      </c>
      <c r="B37" s="13" t="s">
        <v>66</v>
      </c>
      <c r="C37" s="13" t="s">
        <v>34</v>
      </c>
      <c r="D37" s="14"/>
      <c r="E37" s="15">
        <v>54.166666666666664</v>
      </c>
      <c r="F37" s="15">
        <v>78.125</v>
      </c>
      <c r="G37" s="15"/>
      <c r="H37" s="15">
        <v>43.4</v>
      </c>
      <c r="I37" s="15">
        <v>59.78</v>
      </c>
      <c r="J37" s="15">
        <v>61.96</v>
      </c>
      <c r="K37" s="15">
        <v>46</v>
      </c>
      <c r="L37" s="15">
        <v>45.5</v>
      </c>
      <c r="M37" s="15"/>
      <c r="N37" s="15"/>
      <c r="O37" s="15"/>
      <c r="P37" s="15">
        <v>55.333333333333336</v>
      </c>
      <c r="Q37" s="15"/>
      <c r="R37" s="15">
        <v>52.85</v>
      </c>
      <c r="S37" s="15">
        <v>60</v>
      </c>
      <c r="T37" s="15">
        <v>70</v>
      </c>
      <c r="U37" s="15">
        <v>46.333333333333343</v>
      </c>
      <c r="V37" s="15">
        <v>57</v>
      </c>
      <c r="W37" s="15"/>
      <c r="X37" s="15">
        <f>29/0.6</f>
        <v>48.333333333333336</v>
      </c>
      <c r="Y37" s="15"/>
      <c r="Z37" s="15">
        <v>56.291666666666671</v>
      </c>
      <c r="AA37" s="15">
        <v>52.616666666666667</v>
      </c>
      <c r="AB37" s="15">
        <v>58.933333333333337</v>
      </c>
      <c r="AC37" s="13">
        <v>22</v>
      </c>
      <c r="AD37" s="13" t="s">
        <v>66</v>
      </c>
      <c r="AE37" s="13" t="s">
        <v>34</v>
      </c>
      <c r="AF37" s="14"/>
      <c r="AG37" s="15">
        <v>58.33</v>
      </c>
      <c r="AH37" s="15"/>
      <c r="AI37" s="15">
        <v>56.666666666666664</v>
      </c>
      <c r="AJ37" s="15"/>
      <c r="AK37" s="15">
        <v>59.533333333333331</v>
      </c>
      <c r="AL37" s="15">
        <v>74.2</v>
      </c>
      <c r="AM37" s="15">
        <v>55.096000000000004</v>
      </c>
      <c r="AN37" s="15"/>
      <c r="AO37" s="15"/>
      <c r="AP37" s="15">
        <v>66.5</v>
      </c>
      <c r="AQ37" s="15">
        <v>73.75</v>
      </c>
      <c r="AR37" s="15">
        <v>70.625</v>
      </c>
      <c r="AS37" s="15">
        <v>46.333333333333343</v>
      </c>
      <c r="AT37" s="15">
        <v>57</v>
      </c>
      <c r="AU37" s="15">
        <v>43.333333333333336</v>
      </c>
      <c r="AV37" s="15">
        <v>54.333333333333336</v>
      </c>
      <c r="AW37" s="15"/>
      <c r="AX37" s="15"/>
      <c r="AY37" s="15">
        <v>54.764564102564108</v>
      </c>
      <c r="AZ37" s="15">
        <v>59.399062500000007</v>
      </c>
      <c r="BA37" s="15">
        <v>57.081813301282054</v>
      </c>
      <c r="BB37" s="3">
        <f t="shared" si="3"/>
        <v>1</v>
      </c>
      <c r="BC37" s="3">
        <f t="shared" si="3"/>
        <v>1</v>
      </c>
      <c r="BD37" s="3">
        <f t="shared" si="3"/>
        <v>0</v>
      </c>
      <c r="BE37" s="3">
        <f t="shared" si="3"/>
        <v>1</v>
      </c>
      <c r="BF37" s="3">
        <f t="shared" si="3"/>
        <v>1</v>
      </c>
      <c r="BG37" s="3">
        <f t="shared" si="3"/>
        <v>1</v>
      </c>
      <c r="BH37" s="3">
        <f t="shared" si="3"/>
        <v>1</v>
      </c>
      <c r="BI37" s="3">
        <f t="shared" si="3"/>
        <v>1</v>
      </c>
      <c r="BJ37" s="3">
        <f t="shared" si="3"/>
        <v>0</v>
      </c>
      <c r="BK37" s="3">
        <f t="shared" si="3"/>
        <v>0</v>
      </c>
      <c r="BL37" s="3">
        <f t="shared" si="3"/>
        <v>0</v>
      </c>
      <c r="BM37" s="3">
        <f t="shared" si="3"/>
        <v>1</v>
      </c>
      <c r="BN37" s="3">
        <f t="shared" si="3"/>
        <v>0</v>
      </c>
      <c r="BO37" s="3">
        <f t="shared" si="3"/>
        <v>1</v>
      </c>
      <c r="BP37" s="3">
        <f t="shared" si="3"/>
        <v>1</v>
      </c>
      <c r="BQ37" s="3">
        <f t="shared" si="7"/>
        <v>1</v>
      </c>
      <c r="BR37" s="3">
        <f t="shared" si="7"/>
        <v>1</v>
      </c>
      <c r="BS37" s="3">
        <f t="shared" si="7"/>
        <v>1</v>
      </c>
      <c r="BT37" s="3">
        <f t="shared" si="7"/>
        <v>0</v>
      </c>
      <c r="BU37" s="3">
        <f t="shared" si="7"/>
        <v>1</v>
      </c>
      <c r="BV37" s="3">
        <f t="shared" si="7"/>
        <v>0</v>
      </c>
      <c r="BW37" s="3">
        <f t="shared" si="7"/>
        <v>1</v>
      </c>
      <c r="BX37" s="3">
        <f t="shared" si="7"/>
        <v>1</v>
      </c>
      <c r="BY37" s="3">
        <f t="shared" si="7"/>
        <v>1</v>
      </c>
      <c r="BZ37" s="3">
        <f t="shared" si="4"/>
        <v>1</v>
      </c>
      <c r="CA37" s="3">
        <f t="shared" si="4"/>
        <v>0</v>
      </c>
      <c r="CB37" s="3">
        <f t="shared" si="4"/>
        <v>1</v>
      </c>
      <c r="CC37" s="3">
        <f t="shared" si="4"/>
        <v>0</v>
      </c>
      <c r="CD37" s="3">
        <f t="shared" si="4"/>
        <v>1</v>
      </c>
      <c r="CE37" s="3">
        <f t="shared" si="4"/>
        <v>1</v>
      </c>
      <c r="CF37" s="3">
        <f t="shared" si="4"/>
        <v>1</v>
      </c>
      <c r="CG37" s="3">
        <f t="shared" si="4"/>
        <v>0</v>
      </c>
      <c r="CH37" s="3">
        <f t="shared" si="4"/>
        <v>0</v>
      </c>
      <c r="CI37" s="3">
        <f t="shared" si="4"/>
        <v>1</v>
      </c>
      <c r="CJ37" s="3">
        <f t="shared" si="4"/>
        <v>1</v>
      </c>
      <c r="CK37" s="3">
        <f t="shared" si="4"/>
        <v>1</v>
      </c>
      <c r="CL37" s="3">
        <f t="shared" si="4"/>
        <v>1</v>
      </c>
      <c r="CM37" s="3">
        <f t="shared" si="4"/>
        <v>1</v>
      </c>
      <c r="CN37" s="3">
        <f t="shared" si="4"/>
        <v>1</v>
      </c>
      <c r="CO37" s="3">
        <f t="shared" si="4"/>
        <v>1</v>
      </c>
      <c r="CP37" s="3">
        <f t="shared" si="6"/>
        <v>0</v>
      </c>
      <c r="CQ37" s="3">
        <f t="shared" si="6"/>
        <v>0</v>
      </c>
      <c r="CR37" s="5">
        <f t="shared" si="5"/>
        <v>13</v>
      </c>
      <c r="CU37" s="16"/>
      <c r="CV37" s="16"/>
      <c r="CX37" s="16"/>
      <c r="CY37" s="16"/>
    </row>
    <row r="38" spans="1:103" x14ac:dyDescent="0.2">
      <c r="A38" s="13">
        <v>23</v>
      </c>
      <c r="B38" s="13" t="s">
        <v>67</v>
      </c>
      <c r="C38" s="13" t="s">
        <v>34</v>
      </c>
      <c r="D38" s="14" t="s">
        <v>68</v>
      </c>
      <c r="E38" s="15"/>
      <c r="F38" s="15">
        <v>29.5</v>
      </c>
      <c r="G38" s="15"/>
      <c r="H38" s="15">
        <v>31.2</v>
      </c>
      <c r="I38" s="15">
        <v>32.25</v>
      </c>
      <c r="J38" s="15">
        <v>32.92</v>
      </c>
      <c r="K38" s="15">
        <v>21.3</v>
      </c>
      <c r="L38" s="15">
        <v>26.175000000000001</v>
      </c>
      <c r="M38" s="15"/>
      <c r="N38" s="15">
        <v>30.349999999999998</v>
      </c>
      <c r="O38" s="15"/>
      <c r="P38" s="15">
        <v>32</v>
      </c>
      <c r="Q38" s="15">
        <v>26.9</v>
      </c>
      <c r="R38" s="15">
        <v>28.98</v>
      </c>
      <c r="S38" s="15">
        <v>32</v>
      </c>
      <c r="T38" s="15">
        <v>36</v>
      </c>
      <c r="U38" s="15">
        <v>30.2</v>
      </c>
      <c r="V38" s="15">
        <v>60.2</v>
      </c>
      <c r="W38" s="15">
        <v>59.6</v>
      </c>
      <c r="X38" s="15">
        <v>142</v>
      </c>
      <c r="Y38" s="15"/>
      <c r="Z38" s="15">
        <v>30.4</v>
      </c>
      <c r="AA38" s="15">
        <v>29.4</v>
      </c>
      <c r="AB38" s="15">
        <v>29.6</v>
      </c>
      <c r="AC38" s="13">
        <v>23</v>
      </c>
      <c r="AD38" s="13" t="s">
        <v>67</v>
      </c>
      <c r="AE38" s="13" t="s">
        <v>34</v>
      </c>
      <c r="AF38" s="14" t="s">
        <v>68</v>
      </c>
      <c r="AG38" s="15">
        <v>32.625</v>
      </c>
      <c r="AH38" s="15"/>
      <c r="AI38" s="15">
        <v>31.666666666666668</v>
      </c>
      <c r="AJ38" s="15"/>
      <c r="AK38" s="15">
        <v>31.333333333333332</v>
      </c>
      <c r="AL38" s="15">
        <v>31.333333333333332</v>
      </c>
      <c r="AM38" s="15">
        <v>27.5</v>
      </c>
      <c r="AN38" s="15"/>
      <c r="AO38" s="15"/>
      <c r="AP38" s="15">
        <v>40</v>
      </c>
      <c r="AQ38" s="15">
        <v>28.6</v>
      </c>
      <c r="AR38" s="15">
        <v>28.6</v>
      </c>
      <c r="AS38" s="15">
        <v>30.2</v>
      </c>
      <c r="AT38" s="15">
        <v>60.2</v>
      </c>
      <c r="AU38" s="15"/>
      <c r="AV38" s="15">
        <v>29.8</v>
      </c>
      <c r="AW38" s="15"/>
      <c r="AX38" s="15">
        <v>31</v>
      </c>
      <c r="AY38" s="15">
        <v>31.813461538461539</v>
      </c>
      <c r="AZ38" s="15">
        <v>40.569907407407406</v>
      </c>
      <c r="BA38" s="15">
        <v>36.191684472934469</v>
      </c>
      <c r="BB38" s="3">
        <f t="shared" si="3"/>
        <v>0</v>
      </c>
      <c r="BC38" s="3">
        <f t="shared" si="3"/>
        <v>1</v>
      </c>
      <c r="BD38" s="3">
        <f t="shared" si="3"/>
        <v>0</v>
      </c>
      <c r="BE38" s="3">
        <f t="shared" si="3"/>
        <v>1</v>
      </c>
      <c r="BF38" s="3">
        <f t="shared" si="3"/>
        <v>1</v>
      </c>
      <c r="BG38" s="3">
        <f t="shared" si="3"/>
        <v>1</v>
      </c>
      <c r="BH38" s="3">
        <f t="shared" si="3"/>
        <v>1</v>
      </c>
      <c r="BI38" s="3">
        <f t="shared" si="3"/>
        <v>1</v>
      </c>
      <c r="BJ38" s="3">
        <f t="shared" si="3"/>
        <v>0</v>
      </c>
      <c r="BK38" s="3">
        <f t="shared" si="3"/>
        <v>1</v>
      </c>
      <c r="BL38" s="3">
        <f t="shared" si="3"/>
        <v>0</v>
      </c>
      <c r="BM38" s="3">
        <f t="shared" si="3"/>
        <v>1</v>
      </c>
      <c r="BN38" s="3">
        <f t="shared" si="3"/>
        <v>1</v>
      </c>
      <c r="BO38" s="3">
        <f t="shared" si="3"/>
        <v>1</v>
      </c>
      <c r="BP38" s="3">
        <f t="shared" si="3"/>
        <v>1</v>
      </c>
      <c r="BQ38" s="3">
        <f t="shared" si="7"/>
        <v>1</v>
      </c>
      <c r="BR38" s="3">
        <f t="shared" si="7"/>
        <v>1</v>
      </c>
      <c r="BS38" s="3">
        <f t="shared" si="7"/>
        <v>1</v>
      </c>
      <c r="BT38" s="3">
        <f t="shared" si="7"/>
        <v>1</v>
      </c>
      <c r="BU38" s="3">
        <f t="shared" si="7"/>
        <v>1</v>
      </c>
      <c r="BV38" s="3">
        <f t="shared" si="7"/>
        <v>0</v>
      </c>
      <c r="BW38" s="3">
        <f t="shared" si="7"/>
        <v>1</v>
      </c>
      <c r="BX38" s="3">
        <f t="shared" si="7"/>
        <v>1</v>
      </c>
      <c r="BY38" s="3">
        <f t="shared" si="7"/>
        <v>1</v>
      </c>
      <c r="BZ38" s="3">
        <f t="shared" si="4"/>
        <v>1</v>
      </c>
      <c r="CA38" s="3">
        <f t="shared" si="4"/>
        <v>0</v>
      </c>
      <c r="CB38" s="3">
        <f t="shared" si="4"/>
        <v>1</v>
      </c>
      <c r="CC38" s="3">
        <f t="shared" si="4"/>
        <v>0</v>
      </c>
      <c r="CD38" s="3">
        <f t="shared" si="4"/>
        <v>1</v>
      </c>
      <c r="CE38" s="3">
        <f t="shared" si="4"/>
        <v>1</v>
      </c>
      <c r="CF38" s="3">
        <f t="shared" si="4"/>
        <v>1</v>
      </c>
      <c r="CG38" s="3">
        <f t="shared" si="4"/>
        <v>0</v>
      </c>
      <c r="CH38" s="3">
        <f t="shared" si="4"/>
        <v>0</v>
      </c>
      <c r="CI38" s="3">
        <f t="shared" si="4"/>
        <v>1</v>
      </c>
      <c r="CJ38" s="3">
        <f t="shared" si="4"/>
        <v>1</v>
      </c>
      <c r="CK38" s="3">
        <f t="shared" si="4"/>
        <v>1</v>
      </c>
      <c r="CL38" s="3">
        <f t="shared" si="4"/>
        <v>1</v>
      </c>
      <c r="CM38" s="3">
        <f t="shared" si="4"/>
        <v>1</v>
      </c>
      <c r="CN38" s="3">
        <f t="shared" si="4"/>
        <v>0</v>
      </c>
      <c r="CO38" s="3">
        <f t="shared" si="4"/>
        <v>1</v>
      </c>
      <c r="CP38" s="3">
        <f t="shared" si="6"/>
        <v>0</v>
      </c>
      <c r="CQ38" s="3">
        <f t="shared" si="6"/>
        <v>1</v>
      </c>
      <c r="CR38" s="5">
        <f t="shared" si="5"/>
        <v>13</v>
      </c>
      <c r="CU38" s="16"/>
      <c r="CV38" s="16"/>
      <c r="CX38" s="16"/>
      <c r="CY38" s="16"/>
    </row>
    <row r="39" spans="1:103" ht="25.5" x14ac:dyDescent="0.2">
      <c r="A39" s="11"/>
      <c r="B39" s="20" t="s">
        <v>69</v>
      </c>
      <c r="C39" s="11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20" t="s">
        <v>69</v>
      </c>
      <c r="AE39" s="11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 s="3">
        <f t="shared" si="3"/>
        <v>0</v>
      </c>
      <c r="BD39" s="3">
        <f t="shared" si="3"/>
        <v>0</v>
      </c>
      <c r="BE39" s="3">
        <f t="shared" si="3"/>
        <v>0</v>
      </c>
      <c r="BF39" s="3">
        <f t="shared" si="3"/>
        <v>0</v>
      </c>
      <c r="BG39" s="3">
        <f t="shared" si="3"/>
        <v>0</v>
      </c>
      <c r="BH39" s="3">
        <f t="shared" si="3"/>
        <v>0</v>
      </c>
      <c r="BI39" s="3">
        <f t="shared" si="3"/>
        <v>0</v>
      </c>
      <c r="BJ39" s="3">
        <f t="shared" si="3"/>
        <v>0</v>
      </c>
      <c r="BK39" s="3">
        <f t="shared" si="3"/>
        <v>0</v>
      </c>
      <c r="BL39" s="3">
        <f t="shared" si="3"/>
        <v>0</v>
      </c>
      <c r="BM39" s="3">
        <f t="shared" si="3"/>
        <v>0</v>
      </c>
      <c r="BN39" s="3">
        <f t="shared" si="3"/>
        <v>0</v>
      </c>
      <c r="BO39" s="3">
        <f t="shared" si="3"/>
        <v>0</v>
      </c>
      <c r="BP39" s="3">
        <f t="shared" si="3"/>
        <v>0</v>
      </c>
      <c r="BQ39" s="3">
        <f t="shared" si="7"/>
        <v>0</v>
      </c>
      <c r="BR39" s="3">
        <f t="shared" si="7"/>
        <v>0</v>
      </c>
      <c r="BS39" s="3">
        <f t="shared" si="7"/>
        <v>0</v>
      </c>
      <c r="BT39" s="3">
        <f t="shared" si="7"/>
        <v>0</v>
      </c>
      <c r="BU39" s="3">
        <f t="shared" si="7"/>
        <v>0</v>
      </c>
      <c r="BV39" s="3">
        <f t="shared" si="7"/>
        <v>0</v>
      </c>
      <c r="BW39" s="3">
        <f t="shared" si="7"/>
        <v>0</v>
      </c>
      <c r="BX39" s="3">
        <f t="shared" si="7"/>
        <v>0</v>
      </c>
      <c r="BY39" s="3">
        <f t="shared" si="7"/>
        <v>0</v>
      </c>
      <c r="BZ39" s="3">
        <f t="shared" si="4"/>
        <v>0</v>
      </c>
      <c r="CA39" s="3">
        <f t="shared" si="4"/>
        <v>0</v>
      </c>
      <c r="CB39" s="3">
        <f t="shared" si="4"/>
        <v>0</v>
      </c>
      <c r="CC39" s="3">
        <f t="shared" si="4"/>
        <v>0</v>
      </c>
      <c r="CD39" s="3">
        <f t="shared" si="4"/>
        <v>0</v>
      </c>
      <c r="CE39" s="3">
        <f t="shared" si="4"/>
        <v>0</v>
      </c>
      <c r="CF39" s="3">
        <f t="shared" si="4"/>
        <v>0</v>
      </c>
      <c r="CG39" s="3">
        <f t="shared" si="4"/>
        <v>0</v>
      </c>
      <c r="CH39" s="3">
        <f t="shared" si="4"/>
        <v>0</v>
      </c>
      <c r="CI39" s="3">
        <f t="shared" si="4"/>
        <v>0</v>
      </c>
      <c r="CJ39" s="3">
        <f t="shared" si="4"/>
        <v>0</v>
      </c>
      <c r="CK39" s="3">
        <f t="shared" si="4"/>
        <v>0</v>
      </c>
      <c r="CL39" s="3">
        <f t="shared" si="4"/>
        <v>0</v>
      </c>
      <c r="CM39" s="3">
        <f t="shared" si="4"/>
        <v>0</v>
      </c>
      <c r="CN39" s="3">
        <f t="shared" si="4"/>
        <v>0</v>
      </c>
      <c r="CO39" s="3">
        <f t="shared" si="4"/>
        <v>0</v>
      </c>
      <c r="CP39" s="3">
        <f t="shared" si="6"/>
        <v>0</v>
      </c>
      <c r="CQ39" s="3">
        <f t="shared" si="6"/>
        <v>0</v>
      </c>
      <c r="CU39" s="16"/>
      <c r="CV39" s="16"/>
      <c r="CX39" s="16"/>
      <c r="CY39" s="16"/>
    </row>
    <row r="40" spans="1:103" x14ac:dyDescent="0.2">
      <c r="A40" s="13">
        <v>24</v>
      </c>
      <c r="B40" s="13" t="s">
        <v>70</v>
      </c>
      <c r="C40" s="13" t="s">
        <v>34</v>
      </c>
      <c r="D40" s="14"/>
      <c r="E40" s="15"/>
      <c r="F40" s="15">
        <v>34.4</v>
      </c>
      <c r="G40" s="15"/>
      <c r="H40" s="15">
        <v>36.799999999999997</v>
      </c>
      <c r="I40" s="15">
        <v>37.89</v>
      </c>
      <c r="J40" s="15">
        <v>38.22</v>
      </c>
      <c r="K40" s="15">
        <v>31</v>
      </c>
      <c r="L40" s="15">
        <v>38.912500000000001</v>
      </c>
      <c r="M40" s="15"/>
      <c r="N40" s="15">
        <v>34.699999999999996</v>
      </c>
      <c r="O40" s="15"/>
      <c r="P40" s="15">
        <v>38.200000000000003</v>
      </c>
      <c r="Q40" s="15"/>
      <c r="R40" s="15">
        <v>32.36</v>
      </c>
      <c r="S40" s="15">
        <v>30</v>
      </c>
      <c r="T40" s="15">
        <v>40</v>
      </c>
      <c r="U40" s="15">
        <v>33.6</v>
      </c>
      <c r="V40" s="15">
        <v>70.2</v>
      </c>
      <c r="W40" s="15"/>
      <c r="X40" s="15">
        <v>35.799999999999997</v>
      </c>
      <c r="Y40" s="15"/>
      <c r="Z40" s="15">
        <v>34</v>
      </c>
      <c r="AA40" s="15">
        <v>34.200000000000003</v>
      </c>
      <c r="AB40" s="15">
        <v>36.200000000000003</v>
      </c>
      <c r="AC40" s="13">
        <v>24</v>
      </c>
      <c r="AD40" s="13" t="s">
        <v>70</v>
      </c>
      <c r="AE40" s="13" t="s">
        <v>34</v>
      </c>
      <c r="AF40" s="14"/>
      <c r="AG40" s="15">
        <v>37.375</v>
      </c>
      <c r="AH40" s="15"/>
      <c r="AI40" s="15">
        <v>36.333333333333336</v>
      </c>
      <c r="AJ40" s="15"/>
      <c r="AK40" s="15">
        <v>38.333333333333336</v>
      </c>
      <c r="AL40" s="15">
        <v>38.333333333333336</v>
      </c>
      <c r="AM40" s="15">
        <v>34.25</v>
      </c>
      <c r="AN40" s="15"/>
      <c r="AO40" s="15"/>
      <c r="AP40" s="15">
        <v>38.4</v>
      </c>
      <c r="AQ40" s="15">
        <v>33.200000000000003</v>
      </c>
      <c r="AR40" s="15">
        <v>33.200000000000003</v>
      </c>
      <c r="AS40" s="15">
        <v>33.6</v>
      </c>
      <c r="AT40" s="15">
        <v>70.2</v>
      </c>
      <c r="AU40" s="15"/>
      <c r="AV40" s="15">
        <v>33.25</v>
      </c>
      <c r="AW40" s="15"/>
      <c r="AX40" s="15">
        <v>35</v>
      </c>
      <c r="AY40" s="15">
        <v>34.525606060606066</v>
      </c>
      <c r="AZ40" s="15">
        <v>39.898657407407406</v>
      </c>
      <c r="BA40" s="15">
        <v>37.212131734006732</v>
      </c>
      <c r="BB40" s="3">
        <f t="shared" si="3"/>
        <v>0</v>
      </c>
      <c r="BC40" s="3">
        <f t="shared" si="3"/>
        <v>1</v>
      </c>
      <c r="BD40" s="3">
        <f t="shared" si="3"/>
        <v>0</v>
      </c>
      <c r="BE40" s="3">
        <f t="shared" si="3"/>
        <v>1</v>
      </c>
      <c r="BF40" s="3">
        <f t="shared" si="3"/>
        <v>1</v>
      </c>
      <c r="BG40" s="3">
        <f t="shared" si="3"/>
        <v>1</v>
      </c>
      <c r="BH40" s="3">
        <f t="shared" si="3"/>
        <v>1</v>
      </c>
      <c r="BI40" s="3">
        <f t="shared" si="3"/>
        <v>1</v>
      </c>
      <c r="BJ40" s="3">
        <f t="shared" si="3"/>
        <v>0</v>
      </c>
      <c r="BK40" s="3">
        <f t="shared" si="3"/>
        <v>1</v>
      </c>
      <c r="BL40" s="3">
        <f t="shared" si="3"/>
        <v>0</v>
      </c>
      <c r="BM40" s="3">
        <f t="shared" si="3"/>
        <v>1</v>
      </c>
      <c r="BN40" s="3">
        <f t="shared" si="3"/>
        <v>0</v>
      </c>
      <c r="BO40" s="3">
        <f t="shared" si="3"/>
        <v>1</v>
      </c>
      <c r="BP40" s="3">
        <f t="shared" si="3"/>
        <v>1</v>
      </c>
      <c r="BQ40" s="3">
        <f t="shared" si="7"/>
        <v>1</v>
      </c>
      <c r="BR40" s="3">
        <f t="shared" si="7"/>
        <v>1</v>
      </c>
      <c r="BS40" s="3">
        <f t="shared" si="7"/>
        <v>1</v>
      </c>
      <c r="BT40" s="3">
        <f t="shared" si="7"/>
        <v>0</v>
      </c>
      <c r="BU40" s="3">
        <f t="shared" si="7"/>
        <v>1</v>
      </c>
      <c r="BV40" s="3">
        <f t="shared" si="7"/>
        <v>0</v>
      </c>
      <c r="BW40" s="3">
        <f t="shared" si="7"/>
        <v>1</v>
      </c>
      <c r="BX40" s="3">
        <f t="shared" si="7"/>
        <v>1</v>
      </c>
      <c r="BY40" s="3">
        <f t="shared" si="7"/>
        <v>1</v>
      </c>
      <c r="BZ40" s="3">
        <f t="shared" si="4"/>
        <v>1</v>
      </c>
      <c r="CA40" s="3">
        <f t="shared" si="4"/>
        <v>0</v>
      </c>
      <c r="CB40" s="3">
        <f t="shared" si="4"/>
        <v>1</v>
      </c>
      <c r="CC40" s="3">
        <f t="shared" si="4"/>
        <v>0</v>
      </c>
      <c r="CD40" s="3">
        <f t="shared" si="4"/>
        <v>1</v>
      </c>
      <c r="CE40" s="3">
        <f t="shared" si="4"/>
        <v>1</v>
      </c>
      <c r="CF40" s="3">
        <f t="shared" si="4"/>
        <v>1</v>
      </c>
      <c r="CG40" s="3">
        <f t="shared" si="4"/>
        <v>0</v>
      </c>
      <c r="CH40" s="3">
        <f t="shared" si="4"/>
        <v>0</v>
      </c>
      <c r="CI40" s="3">
        <f t="shared" si="4"/>
        <v>1</v>
      </c>
      <c r="CJ40" s="3">
        <f t="shared" si="4"/>
        <v>1</v>
      </c>
      <c r="CK40" s="3">
        <f t="shared" si="4"/>
        <v>1</v>
      </c>
      <c r="CL40" s="3">
        <f t="shared" si="4"/>
        <v>1</v>
      </c>
      <c r="CM40" s="3">
        <f t="shared" si="4"/>
        <v>1</v>
      </c>
      <c r="CN40" s="3">
        <f t="shared" si="4"/>
        <v>0</v>
      </c>
      <c r="CO40" s="3">
        <f t="shared" si="4"/>
        <v>1</v>
      </c>
      <c r="CP40" s="3">
        <f t="shared" si="6"/>
        <v>0</v>
      </c>
      <c r="CQ40" s="3">
        <f t="shared" si="6"/>
        <v>1</v>
      </c>
      <c r="CR40" s="5">
        <f t="shared" si="5"/>
        <v>11</v>
      </c>
      <c r="CU40" s="16"/>
      <c r="CV40" s="16"/>
      <c r="CX40" s="16"/>
      <c r="CY40" s="16"/>
    </row>
    <row r="41" spans="1:103" ht="25.5" x14ac:dyDescent="0.2">
      <c r="A41" s="11"/>
      <c r="B41" s="20" t="s">
        <v>71</v>
      </c>
      <c r="C41" s="11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1"/>
      <c r="AD41" s="20" t="s">
        <v>71</v>
      </c>
      <c r="AE41" s="11"/>
      <c r="AF41" s="17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C41" s="3">
        <f t="shared" si="3"/>
        <v>0</v>
      </c>
      <c r="BD41" s="3">
        <f t="shared" si="3"/>
        <v>0</v>
      </c>
      <c r="BE41" s="3">
        <f t="shared" si="3"/>
        <v>0</v>
      </c>
      <c r="BF41" s="3">
        <f t="shared" si="3"/>
        <v>0</v>
      </c>
      <c r="BG41" s="3">
        <f t="shared" si="3"/>
        <v>0</v>
      </c>
      <c r="BH41" s="3">
        <f t="shared" si="3"/>
        <v>0</v>
      </c>
      <c r="BI41" s="3">
        <f t="shared" si="3"/>
        <v>0</v>
      </c>
      <c r="BJ41" s="3">
        <f t="shared" ref="BC41:BP54" si="8">IF(M41&gt;0,1,0)</f>
        <v>0</v>
      </c>
      <c r="BK41" s="3">
        <f t="shared" si="8"/>
        <v>0</v>
      </c>
      <c r="BL41" s="3">
        <f t="shared" si="8"/>
        <v>0</v>
      </c>
      <c r="BM41" s="3">
        <f t="shared" si="8"/>
        <v>0</v>
      </c>
      <c r="BN41" s="3">
        <f t="shared" si="8"/>
        <v>0</v>
      </c>
      <c r="BO41" s="3">
        <f t="shared" si="8"/>
        <v>0</v>
      </c>
      <c r="BP41" s="3">
        <f t="shared" si="8"/>
        <v>0</v>
      </c>
      <c r="BQ41" s="3">
        <f t="shared" si="7"/>
        <v>0</v>
      </c>
      <c r="BR41" s="3">
        <f t="shared" si="7"/>
        <v>0</v>
      </c>
      <c r="BS41" s="3">
        <f t="shared" si="7"/>
        <v>0</v>
      </c>
      <c r="BT41" s="3">
        <f t="shared" si="7"/>
        <v>0</v>
      </c>
      <c r="BU41" s="3">
        <f t="shared" si="7"/>
        <v>0</v>
      </c>
      <c r="BV41" s="3">
        <f t="shared" si="7"/>
        <v>0</v>
      </c>
      <c r="BW41" s="3">
        <f t="shared" si="7"/>
        <v>0</v>
      </c>
      <c r="BX41" s="3">
        <f t="shared" si="7"/>
        <v>0</v>
      </c>
      <c r="BY41" s="3">
        <f t="shared" si="7"/>
        <v>0</v>
      </c>
      <c r="BZ41" s="3">
        <f t="shared" ref="BZ41:CO54" si="9">IF(AG41&gt;0,1,0)</f>
        <v>0</v>
      </c>
      <c r="CA41" s="3">
        <f t="shared" si="9"/>
        <v>0</v>
      </c>
      <c r="CB41" s="3">
        <f t="shared" si="9"/>
        <v>0</v>
      </c>
      <c r="CC41" s="3">
        <f t="shared" si="9"/>
        <v>0</v>
      </c>
      <c r="CD41" s="3">
        <f t="shared" si="9"/>
        <v>0</v>
      </c>
      <c r="CE41" s="3">
        <f t="shared" si="9"/>
        <v>0</v>
      </c>
      <c r="CF41" s="3">
        <f t="shared" si="9"/>
        <v>0</v>
      </c>
      <c r="CG41" s="3">
        <f t="shared" si="9"/>
        <v>0</v>
      </c>
      <c r="CH41" s="3">
        <f t="shared" si="9"/>
        <v>0</v>
      </c>
      <c r="CI41" s="3">
        <f t="shared" si="9"/>
        <v>0</v>
      </c>
      <c r="CJ41" s="3">
        <f t="shared" si="9"/>
        <v>0</v>
      </c>
      <c r="CK41" s="3">
        <f t="shared" si="9"/>
        <v>0</v>
      </c>
      <c r="CL41" s="3">
        <f t="shared" si="9"/>
        <v>0</v>
      </c>
      <c r="CM41" s="3">
        <f t="shared" si="9"/>
        <v>0</v>
      </c>
      <c r="CN41" s="3">
        <f t="shared" si="9"/>
        <v>0</v>
      </c>
      <c r="CO41" s="3">
        <f t="shared" si="9"/>
        <v>0</v>
      </c>
      <c r="CP41" s="3">
        <f t="shared" ref="CP41:CQ54" si="10">IF(AW41&gt;0,1,0)</f>
        <v>0</v>
      </c>
      <c r="CQ41" s="3">
        <f t="shared" si="10"/>
        <v>0</v>
      </c>
      <c r="CU41" s="16"/>
      <c r="CV41" s="16"/>
      <c r="CX41" s="16"/>
      <c r="CY41" s="16"/>
    </row>
    <row r="42" spans="1:103" x14ac:dyDescent="0.2">
      <c r="A42" s="13">
        <v>25</v>
      </c>
      <c r="B42" s="13" t="s">
        <v>72</v>
      </c>
      <c r="C42" s="13" t="s">
        <v>34</v>
      </c>
      <c r="D42" s="14" t="s">
        <v>73</v>
      </c>
      <c r="E42" s="15"/>
      <c r="F42" s="15">
        <v>56</v>
      </c>
      <c r="G42" s="15"/>
      <c r="H42" s="15">
        <v>64.8</v>
      </c>
      <c r="I42" s="15">
        <v>60.75</v>
      </c>
      <c r="J42" s="15">
        <v>63.75</v>
      </c>
      <c r="K42" s="15"/>
      <c r="L42" s="15">
        <v>67.237499999999997</v>
      </c>
      <c r="M42" s="15"/>
      <c r="N42" s="15">
        <v>57.066666666666663</v>
      </c>
      <c r="O42" s="15"/>
      <c r="P42" s="15">
        <v>64.599999999999994</v>
      </c>
      <c r="Q42" s="15"/>
      <c r="R42" s="15">
        <v>60.160000000000004</v>
      </c>
      <c r="S42" s="15">
        <v>100</v>
      </c>
      <c r="T42" s="15">
        <v>130</v>
      </c>
      <c r="U42" s="15">
        <v>57.8</v>
      </c>
      <c r="V42" s="15">
        <v>106.4</v>
      </c>
      <c r="W42" s="15"/>
      <c r="X42" s="15">
        <v>74.2</v>
      </c>
      <c r="Y42" s="15"/>
      <c r="Z42" s="15">
        <v>64.775000000000006</v>
      </c>
      <c r="AA42" s="15">
        <v>54.2</v>
      </c>
      <c r="AB42" s="15">
        <v>60.4</v>
      </c>
      <c r="AC42" s="13">
        <v>25</v>
      </c>
      <c r="AD42" s="13" t="s">
        <v>72</v>
      </c>
      <c r="AE42" s="13" t="s">
        <v>34</v>
      </c>
      <c r="AF42" s="14" t="s">
        <v>73</v>
      </c>
      <c r="AG42" s="15">
        <v>65.625</v>
      </c>
      <c r="AH42" s="15"/>
      <c r="AI42" s="15">
        <v>75.666666666666671</v>
      </c>
      <c r="AJ42" s="15"/>
      <c r="AK42" s="15">
        <v>65.333333333333329</v>
      </c>
      <c r="AL42" s="15">
        <v>65.333333333333329</v>
      </c>
      <c r="AM42" s="15">
        <v>71.739999999999995</v>
      </c>
      <c r="AN42" s="15"/>
      <c r="AO42" s="15"/>
      <c r="AP42" s="15">
        <v>64.5</v>
      </c>
      <c r="AQ42" s="15">
        <v>52.2</v>
      </c>
      <c r="AR42" s="15">
        <v>52.2</v>
      </c>
      <c r="AS42" s="15">
        <v>57.8</v>
      </c>
      <c r="AT42" s="15">
        <v>106.4</v>
      </c>
      <c r="AU42" s="15"/>
      <c r="AV42" s="15">
        <v>75.27000000000001</v>
      </c>
      <c r="AW42" s="15">
        <v>67</v>
      </c>
      <c r="AX42" s="15">
        <v>72.599999999999994</v>
      </c>
      <c r="AY42" s="15">
        <v>66.192272727272723</v>
      </c>
      <c r="AZ42" s="15">
        <v>72.538472222222225</v>
      </c>
      <c r="BA42" s="15">
        <v>69.365372474747474</v>
      </c>
      <c r="BB42" s="3">
        <f t="shared" ref="BB42:BB54" si="11">IF(E42&gt;0,1,0)</f>
        <v>0</v>
      </c>
      <c r="BC42" s="3">
        <f t="shared" si="8"/>
        <v>1</v>
      </c>
      <c r="BD42" s="3">
        <f t="shared" si="8"/>
        <v>0</v>
      </c>
      <c r="BE42" s="3">
        <f t="shared" si="8"/>
        <v>1</v>
      </c>
      <c r="BF42" s="3">
        <f t="shared" si="8"/>
        <v>1</v>
      </c>
      <c r="BG42" s="3">
        <f t="shared" si="8"/>
        <v>1</v>
      </c>
      <c r="BH42" s="3">
        <f t="shared" si="8"/>
        <v>0</v>
      </c>
      <c r="BI42" s="3">
        <f t="shared" si="8"/>
        <v>1</v>
      </c>
      <c r="BJ42" s="3">
        <f t="shared" si="8"/>
        <v>0</v>
      </c>
      <c r="BK42" s="3">
        <f t="shared" si="8"/>
        <v>1</v>
      </c>
      <c r="BL42" s="3">
        <f t="shared" si="8"/>
        <v>0</v>
      </c>
      <c r="BM42" s="3">
        <f t="shared" si="8"/>
        <v>1</v>
      </c>
      <c r="BN42" s="3">
        <f t="shared" si="8"/>
        <v>0</v>
      </c>
      <c r="BO42" s="3">
        <f t="shared" si="8"/>
        <v>1</v>
      </c>
      <c r="BP42" s="3">
        <f t="shared" si="8"/>
        <v>1</v>
      </c>
      <c r="BQ42" s="3">
        <f t="shared" si="7"/>
        <v>1</v>
      </c>
      <c r="BR42" s="3">
        <f t="shared" si="7"/>
        <v>1</v>
      </c>
      <c r="BS42" s="3">
        <f t="shared" si="7"/>
        <v>1</v>
      </c>
      <c r="BT42" s="3">
        <f t="shared" si="7"/>
        <v>0</v>
      </c>
      <c r="BU42" s="3">
        <f t="shared" si="7"/>
        <v>1</v>
      </c>
      <c r="BV42" s="3">
        <f t="shared" si="7"/>
        <v>0</v>
      </c>
      <c r="BW42" s="3">
        <f t="shared" si="7"/>
        <v>1</v>
      </c>
      <c r="BX42" s="3">
        <f t="shared" si="7"/>
        <v>1</v>
      </c>
      <c r="BY42" s="3">
        <f t="shared" si="7"/>
        <v>1</v>
      </c>
      <c r="BZ42" s="3">
        <f t="shared" si="9"/>
        <v>1</v>
      </c>
      <c r="CA42" s="3">
        <f t="shared" si="9"/>
        <v>0</v>
      </c>
      <c r="CB42" s="3">
        <f t="shared" si="9"/>
        <v>1</v>
      </c>
      <c r="CC42" s="3">
        <f t="shared" si="9"/>
        <v>0</v>
      </c>
      <c r="CD42" s="3">
        <f t="shared" si="9"/>
        <v>1</v>
      </c>
      <c r="CE42" s="3">
        <f t="shared" si="9"/>
        <v>1</v>
      </c>
      <c r="CF42" s="3">
        <f t="shared" si="9"/>
        <v>1</v>
      </c>
      <c r="CG42" s="3">
        <f t="shared" si="9"/>
        <v>0</v>
      </c>
      <c r="CH42" s="3">
        <f t="shared" si="9"/>
        <v>0</v>
      </c>
      <c r="CI42" s="3">
        <f t="shared" si="9"/>
        <v>1</v>
      </c>
      <c r="CJ42" s="3">
        <f t="shared" si="9"/>
        <v>1</v>
      </c>
      <c r="CK42" s="3">
        <f t="shared" si="9"/>
        <v>1</v>
      </c>
      <c r="CL42" s="3">
        <f t="shared" si="9"/>
        <v>1</v>
      </c>
      <c r="CM42" s="3">
        <f t="shared" si="9"/>
        <v>1</v>
      </c>
      <c r="CN42" s="3">
        <f t="shared" si="9"/>
        <v>0</v>
      </c>
      <c r="CO42" s="3">
        <f t="shared" si="9"/>
        <v>1</v>
      </c>
      <c r="CP42" s="3">
        <f t="shared" si="10"/>
        <v>1</v>
      </c>
      <c r="CQ42" s="3">
        <f t="shared" si="10"/>
        <v>1</v>
      </c>
      <c r="CR42" s="5">
        <f t="shared" si="5"/>
        <v>11</v>
      </c>
      <c r="CU42" s="16"/>
      <c r="CV42" s="16"/>
      <c r="CX42" s="16"/>
      <c r="CY42" s="16"/>
    </row>
    <row r="43" spans="1:103" x14ac:dyDescent="0.2">
      <c r="A43" s="13">
        <v>26</v>
      </c>
      <c r="B43" s="13" t="s">
        <v>74</v>
      </c>
      <c r="C43" s="13" t="s">
        <v>34</v>
      </c>
      <c r="D43" s="14" t="s">
        <v>73</v>
      </c>
      <c r="E43" s="15">
        <v>46</v>
      </c>
      <c r="F43" s="15">
        <v>62.4</v>
      </c>
      <c r="G43" s="15"/>
      <c r="H43" s="15">
        <v>52.6</v>
      </c>
      <c r="I43" s="15">
        <v>56.89</v>
      </c>
      <c r="J43" s="15">
        <v>58.11</v>
      </c>
      <c r="K43" s="15">
        <v>45.375</v>
      </c>
      <c r="L43" s="15">
        <v>63.45</v>
      </c>
      <c r="M43" s="15"/>
      <c r="N43" s="15">
        <v>52.283333333333331</v>
      </c>
      <c r="O43" s="15">
        <v>50</v>
      </c>
      <c r="P43" s="15">
        <v>56.4</v>
      </c>
      <c r="Q43" s="15">
        <v>55.633333333333333</v>
      </c>
      <c r="R43" s="15">
        <v>57.9</v>
      </c>
      <c r="S43" s="15">
        <v>70</v>
      </c>
      <c r="T43" s="15">
        <v>100</v>
      </c>
      <c r="U43" s="15">
        <v>49.6</v>
      </c>
      <c r="V43" s="15">
        <v>78.2</v>
      </c>
      <c r="W43" s="15">
        <v>49.8</v>
      </c>
      <c r="X43" s="15">
        <v>52</v>
      </c>
      <c r="Y43" s="15">
        <v>45</v>
      </c>
      <c r="Z43" s="15">
        <v>56.6</v>
      </c>
      <c r="AA43" s="15">
        <v>52.2</v>
      </c>
      <c r="AB43" s="15">
        <v>56.8</v>
      </c>
      <c r="AC43" s="13">
        <v>26</v>
      </c>
      <c r="AD43" s="13" t="s">
        <v>74</v>
      </c>
      <c r="AE43" s="13" t="s">
        <v>34</v>
      </c>
      <c r="AF43" s="14" t="s">
        <v>73</v>
      </c>
      <c r="AG43" s="15">
        <v>53.375</v>
      </c>
      <c r="AH43" s="15">
        <v>60</v>
      </c>
      <c r="AI43" s="15">
        <v>50.666666666666664</v>
      </c>
      <c r="AJ43" s="15"/>
      <c r="AK43" s="15">
        <v>51.333333333333336</v>
      </c>
      <c r="AL43" s="15">
        <v>60</v>
      </c>
      <c r="AM43" s="15">
        <v>53.779999999999994</v>
      </c>
      <c r="AN43" s="15"/>
      <c r="AO43" s="15"/>
      <c r="AP43" s="15">
        <v>52.8</v>
      </c>
      <c r="AQ43" s="15">
        <v>53.8</v>
      </c>
      <c r="AR43" s="15">
        <v>55</v>
      </c>
      <c r="AS43" s="15">
        <v>49.6</v>
      </c>
      <c r="AT43" s="15">
        <v>78.2</v>
      </c>
      <c r="AU43" s="15"/>
      <c r="AV43" s="15">
        <v>48.323999999999998</v>
      </c>
      <c r="AW43" s="15"/>
      <c r="AX43" s="15">
        <v>49.4</v>
      </c>
      <c r="AY43" s="15">
        <v>52.06583333333333</v>
      </c>
      <c r="AZ43" s="15">
        <v>60.550912280701766</v>
      </c>
      <c r="BA43" s="15">
        <v>56.308372807017548</v>
      </c>
      <c r="BB43" s="3">
        <f t="shared" si="11"/>
        <v>1</v>
      </c>
      <c r="BC43" s="3">
        <f t="shared" si="8"/>
        <v>1</v>
      </c>
      <c r="BD43" s="3">
        <f t="shared" si="8"/>
        <v>0</v>
      </c>
      <c r="BE43" s="3">
        <f t="shared" si="8"/>
        <v>1</v>
      </c>
      <c r="BF43" s="3">
        <f t="shared" si="8"/>
        <v>1</v>
      </c>
      <c r="BG43" s="3">
        <f t="shared" si="8"/>
        <v>1</v>
      </c>
      <c r="BH43" s="3">
        <f t="shared" si="8"/>
        <v>1</v>
      </c>
      <c r="BI43" s="3">
        <f t="shared" si="8"/>
        <v>1</v>
      </c>
      <c r="BJ43" s="3">
        <f t="shared" si="8"/>
        <v>0</v>
      </c>
      <c r="BK43" s="3">
        <f t="shared" si="8"/>
        <v>1</v>
      </c>
      <c r="BL43" s="3">
        <f t="shared" si="8"/>
        <v>1</v>
      </c>
      <c r="BM43" s="3">
        <f t="shared" si="8"/>
        <v>1</v>
      </c>
      <c r="BN43" s="3">
        <f t="shared" si="8"/>
        <v>1</v>
      </c>
      <c r="BO43" s="3">
        <f t="shared" si="8"/>
        <v>1</v>
      </c>
      <c r="BP43" s="3">
        <f t="shared" si="8"/>
        <v>1</v>
      </c>
      <c r="BQ43" s="3">
        <f t="shared" si="7"/>
        <v>1</v>
      </c>
      <c r="BR43" s="3">
        <f t="shared" si="7"/>
        <v>1</v>
      </c>
      <c r="BS43" s="3">
        <f t="shared" si="7"/>
        <v>1</v>
      </c>
      <c r="BT43" s="3">
        <f t="shared" si="7"/>
        <v>1</v>
      </c>
      <c r="BU43" s="3">
        <f t="shared" si="7"/>
        <v>1</v>
      </c>
      <c r="BV43" s="3">
        <f t="shared" si="7"/>
        <v>1</v>
      </c>
      <c r="BW43" s="3">
        <f t="shared" si="7"/>
        <v>1</v>
      </c>
      <c r="BX43" s="3">
        <f t="shared" si="7"/>
        <v>1</v>
      </c>
      <c r="BY43" s="3">
        <f t="shared" si="7"/>
        <v>1</v>
      </c>
      <c r="BZ43" s="3">
        <f t="shared" si="9"/>
        <v>1</v>
      </c>
      <c r="CA43" s="3">
        <f t="shared" si="9"/>
        <v>1</v>
      </c>
      <c r="CB43" s="3">
        <f t="shared" si="9"/>
        <v>1</v>
      </c>
      <c r="CC43" s="3">
        <f t="shared" si="9"/>
        <v>0</v>
      </c>
      <c r="CD43" s="3">
        <f t="shared" si="9"/>
        <v>1</v>
      </c>
      <c r="CE43" s="3">
        <f t="shared" si="9"/>
        <v>1</v>
      </c>
      <c r="CF43" s="3">
        <f t="shared" si="9"/>
        <v>1</v>
      </c>
      <c r="CG43" s="3">
        <f t="shared" si="9"/>
        <v>0</v>
      </c>
      <c r="CH43" s="3">
        <f t="shared" si="9"/>
        <v>0</v>
      </c>
      <c r="CI43" s="3">
        <f t="shared" si="9"/>
        <v>1</v>
      </c>
      <c r="CJ43" s="3">
        <f t="shared" si="9"/>
        <v>1</v>
      </c>
      <c r="CK43" s="3">
        <f t="shared" si="9"/>
        <v>1</v>
      </c>
      <c r="CL43" s="3">
        <f t="shared" si="9"/>
        <v>1</v>
      </c>
      <c r="CM43" s="3">
        <f t="shared" si="9"/>
        <v>1</v>
      </c>
      <c r="CN43" s="3">
        <f t="shared" si="9"/>
        <v>0</v>
      </c>
      <c r="CO43" s="3">
        <f t="shared" si="9"/>
        <v>1</v>
      </c>
      <c r="CP43" s="3">
        <f t="shared" si="10"/>
        <v>0</v>
      </c>
      <c r="CQ43" s="3">
        <f t="shared" si="10"/>
        <v>1</v>
      </c>
      <c r="CR43" s="5">
        <f t="shared" si="5"/>
        <v>16</v>
      </c>
      <c r="CU43" s="16"/>
      <c r="CV43" s="16"/>
      <c r="CX43" s="16"/>
      <c r="CY43" s="16"/>
    </row>
    <row r="44" spans="1:103" x14ac:dyDescent="0.2">
      <c r="A44" s="13">
        <v>27</v>
      </c>
      <c r="B44" s="13" t="s">
        <v>75</v>
      </c>
      <c r="C44" s="13" t="s">
        <v>34</v>
      </c>
      <c r="D44" s="14" t="s">
        <v>73</v>
      </c>
      <c r="E44" s="15"/>
      <c r="F44" s="15">
        <v>26.6</v>
      </c>
      <c r="G44" s="15"/>
      <c r="H44" s="15">
        <v>28</v>
      </c>
      <c r="I44" s="15">
        <v>32.89</v>
      </c>
      <c r="J44" s="15">
        <v>33.67</v>
      </c>
      <c r="K44" s="15">
        <v>26.5</v>
      </c>
      <c r="L44" s="15">
        <v>44.5</v>
      </c>
      <c r="M44" s="15"/>
      <c r="N44" s="15">
        <v>29.583333333333332</v>
      </c>
      <c r="O44" s="15"/>
      <c r="P44" s="15">
        <v>31</v>
      </c>
      <c r="Q44" s="15"/>
      <c r="R44" s="15">
        <v>30.4</v>
      </c>
      <c r="S44" s="15">
        <v>50</v>
      </c>
      <c r="T44" s="15">
        <v>80</v>
      </c>
      <c r="U44" s="15">
        <v>28</v>
      </c>
      <c r="V44" s="15">
        <v>52.8</v>
      </c>
      <c r="W44" s="15"/>
      <c r="X44" s="15">
        <v>26.25</v>
      </c>
      <c r="Y44" s="15"/>
      <c r="Z44" s="15">
        <v>29.4</v>
      </c>
      <c r="AA44" s="15">
        <v>28</v>
      </c>
      <c r="AB44" s="15">
        <v>28.4</v>
      </c>
      <c r="AC44" s="13">
        <v>27</v>
      </c>
      <c r="AD44" s="13" t="s">
        <v>75</v>
      </c>
      <c r="AE44" s="13" t="s">
        <v>34</v>
      </c>
      <c r="AF44" s="14" t="s">
        <v>73</v>
      </c>
      <c r="AG44" s="15">
        <v>30.375</v>
      </c>
      <c r="AH44" s="15"/>
      <c r="AI44" s="15">
        <v>30.333333333333332</v>
      </c>
      <c r="AJ44" s="15"/>
      <c r="AK44" s="15">
        <v>30.333333333333332</v>
      </c>
      <c r="AL44" s="15">
        <v>30.333333333333332</v>
      </c>
      <c r="AM44" s="15">
        <v>28.475000000000001</v>
      </c>
      <c r="AN44" s="15"/>
      <c r="AO44" s="15"/>
      <c r="AP44" s="15">
        <v>27.8</v>
      </c>
      <c r="AQ44" s="15">
        <v>26.8</v>
      </c>
      <c r="AR44" s="15">
        <v>26.8</v>
      </c>
      <c r="AS44" s="15">
        <v>28</v>
      </c>
      <c r="AT44" s="15">
        <v>52.8</v>
      </c>
      <c r="AU44" s="15"/>
      <c r="AV44" s="15">
        <v>26.75</v>
      </c>
      <c r="AW44" s="15"/>
      <c r="AX44" s="15">
        <v>28.8</v>
      </c>
      <c r="AY44" s="15">
        <v>30.882424242424246</v>
      </c>
      <c r="AZ44" s="15">
        <v>35.215925925925916</v>
      </c>
      <c r="BA44" s="15">
        <v>33.049175084175083</v>
      </c>
      <c r="BB44" s="3">
        <f t="shared" si="11"/>
        <v>0</v>
      </c>
      <c r="BC44" s="3">
        <f t="shared" si="8"/>
        <v>1</v>
      </c>
      <c r="BD44" s="3">
        <f t="shared" si="8"/>
        <v>0</v>
      </c>
      <c r="BE44" s="3">
        <f t="shared" si="8"/>
        <v>1</v>
      </c>
      <c r="BF44" s="3">
        <f t="shared" si="8"/>
        <v>1</v>
      </c>
      <c r="BG44" s="3">
        <f t="shared" si="8"/>
        <v>1</v>
      </c>
      <c r="BH44" s="3">
        <f t="shared" si="8"/>
        <v>1</v>
      </c>
      <c r="BI44" s="3">
        <f t="shared" si="8"/>
        <v>1</v>
      </c>
      <c r="BJ44" s="3">
        <f t="shared" si="8"/>
        <v>0</v>
      </c>
      <c r="BK44" s="3">
        <f t="shared" si="8"/>
        <v>1</v>
      </c>
      <c r="BL44" s="3">
        <f t="shared" si="8"/>
        <v>0</v>
      </c>
      <c r="BM44" s="3">
        <f t="shared" si="8"/>
        <v>1</v>
      </c>
      <c r="BN44" s="3">
        <f t="shared" si="8"/>
        <v>0</v>
      </c>
      <c r="BO44" s="3">
        <f t="shared" si="8"/>
        <v>1</v>
      </c>
      <c r="BP44" s="3">
        <f t="shared" si="8"/>
        <v>1</v>
      </c>
      <c r="BQ44" s="3">
        <f t="shared" si="7"/>
        <v>1</v>
      </c>
      <c r="BR44" s="3">
        <f t="shared" si="7"/>
        <v>1</v>
      </c>
      <c r="BS44" s="3">
        <f t="shared" si="7"/>
        <v>1</v>
      </c>
      <c r="BT44" s="3">
        <f t="shared" si="7"/>
        <v>0</v>
      </c>
      <c r="BU44" s="3">
        <f t="shared" si="7"/>
        <v>1</v>
      </c>
      <c r="BV44" s="3">
        <f t="shared" si="7"/>
        <v>0</v>
      </c>
      <c r="BW44" s="3">
        <f t="shared" si="7"/>
        <v>1</v>
      </c>
      <c r="BX44" s="3">
        <f t="shared" si="7"/>
        <v>1</v>
      </c>
      <c r="BY44" s="3">
        <f t="shared" si="7"/>
        <v>1</v>
      </c>
      <c r="BZ44" s="3">
        <f t="shared" si="9"/>
        <v>1</v>
      </c>
      <c r="CA44" s="3">
        <f t="shared" si="9"/>
        <v>0</v>
      </c>
      <c r="CB44" s="3">
        <f t="shared" si="9"/>
        <v>1</v>
      </c>
      <c r="CC44" s="3">
        <f t="shared" si="9"/>
        <v>0</v>
      </c>
      <c r="CD44" s="3">
        <f t="shared" si="9"/>
        <v>1</v>
      </c>
      <c r="CE44" s="3">
        <f t="shared" si="9"/>
        <v>1</v>
      </c>
      <c r="CF44" s="3">
        <f t="shared" si="9"/>
        <v>1</v>
      </c>
      <c r="CG44" s="3">
        <f t="shared" si="9"/>
        <v>0</v>
      </c>
      <c r="CH44" s="3">
        <f t="shared" si="9"/>
        <v>0</v>
      </c>
      <c r="CI44" s="3">
        <f t="shared" si="9"/>
        <v>1</v>
      </c>
      <c r="CJ44" s="3">
        <f t="shared" si="9"/>
        <v>1</v>
      </c>
      <c r="CK44" s="3">
        <f t="shared" si="9"/>
        <v>1</v>
      </c>
      <c r="CL44" s="3">
        <f t="shared" si="9"/>
        <v>1</v>
      </c>
      <c r="CM44" s="3">
        <f t="shared" si="9"/>
        <v>1</v>
      </c>
      <c r="CN44" s="3">
        <f t="shared" si="9"/>
        <v>0</v>
      </c>
      <c r="CO44" s="3">
        <f t="shared" si="9"/>
        <v>1</v>
      </c>
      <c r="CP44" s="3">
        <f t="shared" si="10"/>
        <v>0</v>
      </c>
      <c r="CQ44" s="3">
        <f t="shared" si="10"/>
        <v>1</v>
      </c>
      <c r="CR44" s="5">
        <f t="shared" si="5"/>
        <v>11</v>
      </c>
      <c r="CU44" s="16"/>
      <c r="CV44" s="16"/>
      <c r="CX44" s="16"/>
      <c r="CY44" s="16"/>
    </row>
    <row r="45" spans="1:103" x14ac:dyDescent="0.2">
      <c r="A45" s="13">
        <v>28</v>
      </c>
      <c r="B45" s="13" t="s">
        <v>76</v>
      </c>
      <c r="C45" s="13" t="s">
        <v>34</v>
      </c>
      <c r="D45" s="14"/>
      <c r="E45" s="15"/>
      <c r="F45" s="15">
        <v>31</v>
      </c>
      <c r="G45" s="15"/>
      <c r="H45" s="15">
        <v>34</v>
      </c>
      <c r="I45" s="15">
        <v>40.11</v>
      </c>
      <c r="J45" s="15">
        <v>41.67</v>
      </c>
      <c r="K45" s="15">
        <v>31</v>
      </c>
      <c r="L45" s="15">
        <v>35.274999999999999</v>
      </c>
      <c r="M45" s="15"/>
      <c r="N45" s="15">
        <v>33.633333333333333</v>
      </c>
      <c r="O45" s="15"/>
      <c r="P45" s="15">
        <v>36.200000000000003</v>
      </c>
      <c r="Q45" s="15"/>
      <c r="R45" s="15">
        <v>30.475000000000001</v>
      </c>
      <c r="S45" s="15">
        <v>35</v>
      </c>
      <c r="T45" s="15">
        <v>55</v>
      </c>
      <c r="U45" s="15">
        <v>32.4</v>
      </c>
      <c r="V45" s="15">
        <v>48</v>
      </c>
      <c r="W45" s="15"/>
      <c r="X45" s="15">
        <v>32</v>
      </c>
      <c r="Y45" s="15"/>
      <c r="Z45" s="15">
        <v>30.475000000000001</v>
      </c>
      <c r="AA45" s="15">
        <v>31.8</v>
      </c>
      <c r="AB45" s="15">
        <v>31.8</v>
      </c>
      <c r="AC45" s="13">
        <v>28</v>
      </c>
      <c r="AD45" s="13" t="s">
        <v>76</v>
      </c>
      <c r="AE45" s="13" t="s">
        <v>34</v>
      </c>
      <c r="AF45" s="14"/>
      <c r="AG45" s="15">
        <v>35.125</v>
      </c>
      <c r="AH45" s="15"/>
      <c r="AI45" s="15">
        <v>35.5</v>
      </c>
      <c r="AJ45" s="15"/>
      <c r="AK45" s="15">
        <v>34</v>
      </c>
      <c r="AL45" s="15">
        <v>34</v>
      </c>
      <c r="AM45" s="15">
        <v>33</v>
      </c>
      <c r="AN45" s="15"/>
      <c r="AO45" s="15"/>
      <c r="AP45" s="15">
        <v>35.799999999999997</v>
      </c>
      <c r="AQ45" s="15">
        <v>32.6</v>
      </c>
      <c r="AR45" s="15">
        <v>32.6</v>
      </c>
      <c r="AS45" s="15">
        <v>32.4</v>
      </c>
      <c r="AT45" s="15">
        <v>48</v>
      </c>
      <c r="AU45" s="15"/>
      <c r="AV45" s="15">
        <v>30.624000000000002</v>
      </c>
      <c r="AW45" s="15"/>
      <c r="AX45" s="15">
        <v>34.799999999999997</v>
      </c>
      <c r="AY45" s="15">
        <v>33.903181818181821</v>
      </c>
      <c r="AZ45" s="15">
        <v>36.408462962962965</v>
      </c>
      <c r="BA45" s="15">
        <v>35.155822390572396</v>
      </c>
      <c r="BB45" s="3">
        <f t="shared" si="11"/>
        <v>0</v>
      </c>
      <c r="BC45" s="3">
        <f t="shared" si="8"/>
        <v>1</v>
      </c>
      <c r="BD45" s="3">
        <f t="shared" si="8"/>
        <v>0</v>
      </c>
      <c r="BE45" s="3">
        <f t="shared" si="8"/>
        <v>1</v>
      </c>
      <c r="BF45" s="3">
        <f t="shared" si="8"/>
        <v>1</v>
      </c>
      <c r="BG45" s="3">
        <f t="shared" si="8"/>
        <v>1</v>
      </c>
      <c r="BH45" s="3">
        <f t="shared" si="8"/>
        <v>1</v>
      </c>
      <c r="BI45" s="3">
        <f t="shared" si="8"/>
        <v>1</v>
      </c>
      <c r="BJ45" s="3">
        <f t="shared" si="8"/>
        <v>0</v>
      </c>
      <c r="BK45" s="3">
        <f t="shared" si="8"/>
        <v>1</v>
      </c>
      <c r="BL45" s="3">
        <f t="shared" si="8"/>
        <v>0</v>
      </c>
      <c r="BM45" s="3">
        <f t="shared" si="8"/>
        <v>1</v>
      </c>
      <c r="BN45" s="3">
        <f t="shared" si="8"/>
        <v>0</v>
      </c>
      <c r="BO45" s="3">
        <f t="shared" si="8"/>
        <v>1</v>
      </c>
      <c r="BP45" s="3">
        <f t="shared" si="8"/>
        <v>1</v>
      </c>
      <c r="BQ45" s="3">
        <f t="shared" si="7"/>
        <v>1</v>
      </c>
      <c r="BR45" s="3">
        <f t="shared" si="7"/>
        <v>1</v>
      </c>
      <c r="BS45" s="3">
        <f t="shared" si="7"/>
        <v>1</v>
      </c>
      <c r="BT45" s="3">
        <f t="shared" si="7"/>
        <v>0</v>
      </c>
      <c r="BU45" s="3">
        <f t="shared" si="7"/>
        <v>1</v>
      </c>
      <c r="BV45" s="3">
        <f t="shared" si="7"/>
        <v>0</v>
      </c>
      <c r="BW45" s="3">
        <f t="shared" si="7"/>
        <v>1</v>
      </c>
      <c r="BX45" s="3">
        <f t="shared" si="7"/>
        <v>1</v>
      </c>
      <c r="BY45" s="3">
        <f t="shared" si="7"/>
        <v>1</v>
      </c>
      <c r="BZ45" s="3">
        <f t="shared" si="9"/>
        <v>1</v>
      </c>
      <c r="CA45" s="3">
        <f t="shared" si="9"/>
        <v>0</v>
      </c>
      <c r="CB45" s="3">
        <f t="shared" si="9"/>
        <v>1</v>
      </c>
      <c r="CC45" s="3">
        <f t="shared" si="9"/>
        <v>0</v>
      </c>
      <c r="CD45" s="3">
        <f t="shared" si="9"/>
        <v>1</v>
      </c>
      <c r="CE45" s="3">
        <f t="shared" si="9"/>
        <v>1</v>
      </c>
      <c r="CF45" s="3">
        <f t="shared" si="9"/>
        <v>1</v>
      </c>
      <c r="CG45" s="3">
        <f t="shared" si="9"/>
        <v>0</v>
      </c>
      <c r="CH45" s="3">
        <f t="shared" si="9"/>
        <v>0</v>
      </c>
      <c r="CI45" s="3">
        <f t="shared" si="9"/>
        <v>1</v>
      </c>
      <c r="CJ45" s="3">
        <f t="shared" si="9"/>
        <v>1</v>
      </c>
      <c r="CK45" s="3">
        <f t="shared" si="9"/>
        <v>1</v>
      </c>
      <c r="CL45" s="3">
        <f t="shared" si="9"/>
        <v>1</v>
      </c>
      <c r="CM45" s="3">
        <f t="shared" si="9"/>
        <v>1</v>
      </c>
      <c r="CN45" s="3">
        <f t="shared" si="9"/>
        <v>0</v>
      </c>
      <c r="CO45" s="3">
        <f t="shared" si="9"/>
        <v>1</v>
      </c>
      <c r="CP45" s="3">
        <f t="shared" si="10"/>
        <v>0</v>
      </c>
      <c r="CQ45" s="3">
        <f t="shared" si="10"/>
        <v>1</v>
      </c>
      <c r="CR45" s="5">
        <f t="shared" si="5"/>
        <v>11</v>
      </c>
      <c r="CU45" s="16"/>
      <c r="CV45" s="16"/>
      <c r="CX45" s="16"/>
      <c r="CY45" s="16"/>
    </row>
    <row r="46" spans="1:103" x14ac:dyDescent="0.2">
      <c r="A46" s="13">
        <v>29</v>
      </c>
      <c r="B46" s="13" t="s">
        <v>77</v>
      </c>
      <c r="C46" s="13" t="s">
        <v>34</v>
      </c>
      <c r="D46" s="14"/>
      <c r="E46" s="15"/>
      <c r="F46" s="15">
        <v>23.2</v>
      </c>
      <c r="G46" s="15"/>
      <c r="H46" s="15">
        <v>27.8</v>
      </c>
      <c r="I46" s="15">
        <v>29.12</v>
      </c>
      <c r="J46" s="15">
        <v>29.12</v>
      </c>
      <c r="K46" s="15">
        <v>21</v>
      </c>
      <c r="L46" s="15">
        <v>28.7</v>
      </c>
      <c r="M46" s="15"/>
      <c r="N46" s="15">
        <v>27.349999999999998</v>
      </c>
      <c r="O46" s="15"/>
      <c r="P46" s="15">
        <v>28.8</v>
      </c>
      <c r="Q46" s="15"/>
      <c r="R46" s="15">
        <v>24.54</v>
      </c>
      <c r="S46" s="15">
        <v>35</v>
      </c>
      <c r="T46" s="15">
        <v>45</v>
      </c>
      <c r="U46" s="15">
        <v>24</v>
      </c>
      <c r="V46" s="15">
        <v>49</v>
      </c>
      <c r="W46" s="15"/>
      <c r="X46" s="15">
        <v>26</v>
      </c>
      <c r="Y46" s="15"/>
      <c r="Z46" s="15">
        <v>27.9</v>
      </c>
      <c r="AA46" s="15">
        <v>25.4</v>
      </c>
      <c r="AB46" s="15">
        <v>26.8</v>
      </c>
      <c r="AC46" s="13">
        <v>29</v>
      </c>
      <c r="AD46" s="13" t="s">
        <v>77</v>
      </c>
      <c r="AE46" s="13" t="s">
        <v>34</v>
      </c>
      <c r="AF46" s="14"/>
      <c r="AG46" s="15">
        <v>30.6</v>
      </c>
      <c r="AH46" s="15"/>
      <c r="AI46" s="15">
        <v>26.666666666666668</v>
      </c>
      <c r="AJ46" s="15"/>
      <c r="AK46" s="15">
        <v>28</v>
      </c>
      <c r="AL46" s="15">
        <v>28</v>
      </c>
      <c r="AM46" s="15">
        <v>29.4</v>
      </c>
      <c r="AN46" s="15"/>
      <c r="AO46" s="15"/>
      <c r="AP46" s="15">
        <v>31.25</v>
      </c>
      <c r="AQ46" s="15">
        <v>26.6</v>
      </c>
      <c r="AR46" s="15">
        <v>26.6</v>
      </c>
      <c r="AS46" s="15">
        <v>24</v>
      </c>
      <c r="AT46" s="15">
        <v>49</v>
      </c>
      <c r="AU46" s="15"/>
      <c r="AV46" s="15">
        <v>26.624000000000002</v>
      </c>
      <c r="AW46" s="15"/>
      <c r="AX46" s="15">
        <v>26.4</v>
      </c>
      <c r="AY46" s="15">
        <v>27.253333333333334</v>
      </c>
      <c r="AZ46" s="15">
        <v>30.67133333333333</v>
      </c>
      <c r="BA46" s="15">
        <v>28.962333333333333</v>
      </c>
      <c r="BB46" s="3">
        <f t="shared" si="11"/>
        <v>0</v>
      </c>
      <c r="BC46" s="3">
        <f t="shared" si="8"/>
        <v>1</v>
      </c>
      <c r="BD46" s="3">
        <f t="shared" si="8"/>
        <v>0</v>
      </c>
      <c r="BE46" s="3">
        <f t="shared" si="8"/>
        <v>1</v>
      </c>
      <c r="BF46" s="3">
        <f t="shared" si="8"/>
        <v>1</v>
      </c>
      <c r="BG46" s="3">
        <f t="shared" si="8"/>
        <v>1</v>
      </c>
      <c r="BH46" s="3">
        <f t="shared" si="8"/>
        <v>1</v>
      </c>
      <c r="BI46" s="3">
        <f t="shared" si="8"/>
        <v>1</v>
      </c>
      <c r="BJ46" s="3">
        <f t="shared" si="8"/>
        <v>0</v>
      </c>
      <c r="BK46" s="3">
        <f t="shared" si="8"/>
        <v>1</v>
      </c>
      <c r="BL46" s="3">
        <f t="shared" si="8"/>
        <v>0</v>
      </c>
      <c r="BM46" s="3">
        <f t="shared" si="8"/>
        <v>1</v>
      </c>
      <c r="BN46" s="3">
        <f t="shared" si="8"/>
        <v>0</v>
      </c>
      <c r="BO46" s="3">
        <f t="shared" si="8"/>
        <v>1</v>
      </c>
      <c r="BP46" s="3">
        <f t="shared" si="8"/>
        <v>1</v>
      </c>
      <c r="BQ46" s="3">
        <f t="shared" si="7"/>
        <v>1</v>
      </c>
      <c r="BR46" s="3">
        <f t="shared" si="7"/>
        <v>1</v>
      </c>
      <c r="BS46" s="3">
        <f t="shared" si="7"/>
        <v>1</v>
      </c>
      <c r="BT46" s="3">
        <f t="shared" si="7"/>
        <v>0</v>
      </c>
      <c r="BU46" s="3">
        <f t="shared" si="7"/>
        <v>1</v>
      </c>
      <c r="BV46" s="3">
        <f t="shared" si="7"/>
        <v>0</v>
      </c>
      <c r="BW46" s="3">
        <f t="shared" si="7"/>
        <v>1</v>
      </c>
      <c r="BX46" s="3">
        <f t="shared" si="7"/>
        <v>1</v>
      </c>
      <c r="BY46" s="3">
        <f t="shared" si="7"/>
        <v>1</v>
      </c>
      <c r="BZ46" s="3">
        <f t="shared" si="9"/>
        <v>1</v>
      </c>
      <c r="CA46" s="3">
        <f t="shared" si="9"/>
        <v>0</v>
      </c>
      <c r="CB46" s="3">
        <f t="shared" si="9"/>
        <v>1</v>
      </c>
      <c r="CC46" s="3">
        <f t="shared" si="9"/>
        <v>0</v>
      </c>
      <c r="CD46" s="3">
        <f t="shared" si="9"/>
        <v>1</v>
      </c>
      <c r="CE46" s="3">
        <f t="shared" si="9"/>
        <v>1</v>
      </c>
      <c r="CF46" s="3">
        <f t="shared" si="9"/>
        <v>1</v>
      </c>
      <c r="CG46" s="3">
        <f t="shared" si="9"/>
        <v>0</v>
      </c>
      <c r="CH46" s="3">
        <f t="shared" si="9"/>
        <v>0</v>
      </c>
      <c r="CI46" s="3">
        <f t="shared" si="9"/>
        <v>1</v>
      </c>
      <c r="CJ46" s="3">
        <f t="shared" si="9"/>
        <v>1</v>
      </c>
      <c r="CK46" s="3">
        <f t="shared" si="9"/>
        <v>1</v>
      </c>
      <c r="CL46" s="3">
        <f t="shared" si="9"/>
        <v>1</v>
      </c>
      <c r="CM46" s="3">
        <f t="shared" si="9"/>
        <v>1</v>
      </c>
      <c r="CN46" s="3">
        <f t="shared" si="9"/>
        <v>0</v>
      </c>
      <c r="CO46" s="3">
        <f t="shared" si="9"/>
        <v>1</v>
      </c>
      <c r="CP46" s="3">
        <f t="shared" si="10"/>
        <v>0</v>
      </c>
      <c r="CQ46" s="3">
        <f t="shared" si="10"/>
        <v>1</v>
      </c>
      <c r="CR46" s="5">
        <f t="shared" si="5"/>
        <v>11</v>
      </c>
      <c r="CU46" s="16"/>
      <c r="CV46" s="16"/>
      <c r="CX46" s="16"/>
      <c r="CY46" s="16"/>
    </row>
    <row r="47" spans="1:103" ht="9.75" customHeight="1" x14ac:dyDescent="0.2">
      <c r="A47" s="11"/>
      <c r="B47" s="11" t="s">
        <v>78</v>
      </c>
      <c r="C47" s="11"/>
      <c r="D47" s="1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1"/>
      <c r="AD47" s="11" t="s">
        <v>78</v>
      </c>
      <c r="AE47" s="11"/>
      <c r="AF47" s="17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C47" s="3">
        <f t="shared" si="8"/>
        <v>0</v>
      </c>
      <c r="BD47" s="3">
        <f t="shared" si="8"/>
        <v>0</v>
      </c>
      <c r="BE47" s="3">
        <f t="shared" si="8"/>
        <v>0</v>
      </c>
      <c r="BF47" s="3">
        <f t="shared" si="8"/>
        <v>0</v>
      </c>
      <c r="BG47" s="3">
        <f t="shared" si="8"/>
        <v>0</v>
      </c>
      <c r="BH47" s="3">
        <f t="shared" si="8"/>
        <v>0</v>
      </c>
      <c r="BI47" s="3">
        <f t="shared" si="8"/>
        <v>0</v>
      </c>
      <c r="BJ47" s="3">
        <f t="shared" si="8"/>
        <v>0</v>
      </c>
      <c r="BK47" s="3">
        <f t="shared" si="8"/>
        <v>0</v>
      </c>
      <c r="BL47" s="3">
        <f t="shared" si="8"/>
        <v>0</v>
      </c>
      <c r="BM47" s="3">
        <f t="shared" si="8"/>
        <v>0</v>
      </c>
      <c r="BN47" s="3">
        <f t="shared" si="8"/>
        <v>0</v>
      </c>
      <c r="BO47" s="3">
        <f t="shared" si="8"/>
        <v>0</v>
      </c>
      <c r="BP47" s="3">
        <f t="shared" si="8"/>
        <v>0</v>
      </c>
      <c r="BQ47" s="3">
        <f t="shared" si="7"/>
        <v>0</v>
      </c>
      <c r="BR47" s="3">
        <f t="shared" si="7"/>
        <v>0</v>
      </c>
      <c r="BS47" s="3">
        <f t="shared" si="7"/>
        <v>0</v>
      </c>
      <c r="BT47" s="3">
        <f t="shared" si="7"/>
        <v>0</v>
      </c>
      <c r="BU47" s="3">
        <f t="shared" si="7"/>
        <v>0</v>
      </c>
      <c r="BV47" s="3">
        <f t="shared" si="7"/>
        <v>0</v>
      </c>
      <c r="BW47" s="3">
        <f t="shared" si="7"/>
        <v>0</v>
      </c>
      <c r="BX47" s="3">
        <f t="shared" si="7"/>
        <v>0</v>
      </c>
      <c r="BY47" s="3">
        <f t="shared" si="7"/>
        <v>0</v>
      </c>
      <c r="BZ47" s="3">
        <f t="shared" si="9"/>
        <v>0</v>
      </c>
      <c r="CA47" s="3">
        <f t="shared" si="9"/>
        <v>0</v>
      </c>
      <c r="CB47" s="3">
        <f t="shared" si="9"/>
        <v>0</v>
      </c>
      <c r="CC47" s="3">
        <f t="shared" si="9"/>
        <v>0</v>
      </c>
      <c r="CD47" s="3">
        <f t="shared" si="9"/>
        <v>0</v>
      </c>
      <c r="CE47" s="3">
        <f t="shared" si="9"/>
        <v>0</v>
      </c>
      <c r="CF47" s="3">
        <f t="shared" si="9"/>
        <v>0</v>
      </c>
      <c r="CG47" s="3">
        <f t="shared" si="9"/>
        <v>0</v>
      </c>
      <c r="CH47" s="3">
        <f t="shared" si="9"/>
        <v>0</v>
      </c>
      <c r="CI47" s="3">
        <f t="shared" si="9"/>
        <v>0</v>
      </c>
      <c r="CJ47" s="3">
        <f t="shared" si="9"/>
        <v>0</v>
      </c>
      <c r="CK47" s="3">
        <f t="shared" si="9"/>
        <v>0</v>
      </c>
      <c r="CL47" s="3">
        <f t="shared" si="9"/>
        <v>0</v>
      </c>
      <c r="CM47" s="3">
        <f t="shared" si="9"/>
        <v>0</v>
      </c>
      <c r="CN47" s="3">
        <f t="shared" si="9"/>
        <v>0</v>
      </c>
      <c r="CO47" s="3">
        <f t="shared" si="9"/>
        <v>0</v>
      </c>
      <c r="CP47" s="3">
        <f t="shared" si="10"/>
        <v>0</v>
      </c>
      <c r="CQ47" s="3">
        <f t="shared" si="10"/>
        <v>0</v>
      </c>
      <c r="CU47" s="16"/>
      <c r="CV47" s="16"/>
      <c r="CX47" s="16"/>
      <c r="CY47" s="16"/>
    </row>
    <row r="48" spans="1:103" x14ac:dyDescent="0.2">
      <c r="A48" s="13">
        <v>30</v>
      </c>
      <c r="B48" s="13" t="s">
        <v>79</v>
      </c>
      <c r="C48" s="13" t="s">
        <v>34</v>
      </c>
      <c r="D48" s="14"/>
      <c r="E48" s="15"/>
      <c r="F48" s="15">
        <v>25.5</v>
      </c>
      <c r="G48" s="15"/>
      <c r="H48" s="15"/>
      <c r="I48" s="15">
        <v>33.33</v>
      </c>
      <c r="J48" s="15">
        <v>33.33</v>
      </c>
      <c r="K48" s="15"/>
      <c r="L48" s="15">
        <v>23.263333333333332</v>
      </c>
      <c r="M48" s="15"/>
      <c r="N48" s="15">
        <v>26.666666666666668</v>
      </c>
      <c r="O48" s="15"/>
      <c r="P48" s="15">
        <v>31</v>
      </c>
      <c r="Q48" s="15"/>
      <c r="R48" s="15">
        <v>20.45</v>
      </c>
      <c r="S48" s="15">
        <v>20</v>
      </c>
      <c r="T48" s="15">
        <v>30</v>
      </c>
      <c r="U48" s="15"/>
      <c r="V48" s="15">
        <v>42.5</v>
      </c>
      <c r="W48" s="15">
        <v>24.4</v>
      </c>
      <c r="X48" s="15">
        <v>72</v>
      </c>
      <c r="Y48" s="15"/>
      <c r="Z48" s="15"/>
      <c r="AA48" s="15">
        <v>19</v>
      </c>
      <c r="AB48" s="15">
        <v>27</v>
      </c>
      <c r="AC48" s="13">
        <v>30</v>
      </c>
      <c r="AD48" s="13" t="s">
        <v>79</v>
      </c>
      <c r="AE48" s="13" t="s">
        <v>34</v>
      </c>
      <c r="AF48" s="14"/>
      <c r="AG48" s="15"/>
      <c r="AH48" s="15"/>
      <c r="AI48" s="15">
        <v>19</v>
      </c>
      <c r="AJ48" s="15"/>
      <c r="AK48" s="15">
        <v>37</v>
      </c>
      <c r="AL48" s="15">
        <v>37</v>
      </c>
      <c r="AM48" s="15">
        <v>17.725000000000001</v>
      </c>
      <c r="AN48" s="15"/>
      <c r="AO48" s="15"/>
      <c r="AP48" s="15"/>
      <c r="AQ48" s="15">
        <v>26.333333333333332</v>
      </c>
      <c r="AR48" s="15">
        <v>26.333333333333332</v>
      </c>
      <c r="AS48" s="15"/>
      <c r="AT48" s="15">
        <v>17</v>
      </c>
      <c r="AU48" s="15"/>
      <c r="AV48" s="15">
        <v>20.3</v>
      </c>
      <c r="AW48" s="15"/>
      <c r="AX48" s="15"/>
      <c r="AY48" s="15">
        <v>24.598541666666666</v>
      </c>
      <c r="AZ48" s="15">
        <v>30.881666666666664</v>
      </c>
      <c r="BA48" s="15">
        <v>27.740104166666665</v>
      </c>
      <c r="BB48" s="3">
        <f t="shared" si="11"/>
        <v>0</v>
      </c>
      <c r="BC48" s="3">
        <f t="shared" si="8"/>
        <v>1</v>
      </c>
      <c r="BD48" s="3">
        <f t="shared" si="8"/>
        <v>0</v>
      </c>
      <c r="BE48" s="3">
        <f t="shared" si="8"/>
        <v>0</v>
      </c>
      <c r="BF48" s="3">
        <f t="shared" si="8"/>
        <v>1</v>
      </c>
      <c r="BG48" s="3">
        <f t="shared" si="8"/>
        <v>1</v>
      </c>
      <c r="BH48" s="3">
        <f t="shared" si="8"/>
        <v>0</v>
      </c>
      <c r="BI48" s="3">
        <f t="shared" si="8"/>
        <v>1</v>
      </c>
      <c r="BJ48" s="3">
        <f t="shared" si="8"/>
        <v>0</v>
      </c>
      <c r="BK48" s="3">
        <f t="shared" si="8"/>
        <v>1</v>
      </c>
      <c r="BL48" s="3">
        <f t="shared" si="8"/>
        <v>0</v>
      </c>
      <c r="BM48" s="3">
        <f t="shared" si="8"/>
        <v>1</v>
      </c>
      <c r="BN48" s="3">
        <f t="shared" si="8"/>
        <v>0</v>
      </c>
      <c r="BO48" s="3">
        <f t="shared" si="8"/>
        <v>1</v>
      </c>
      <c r="BP48" s="3">
        <f t="shared" si="8"/>
        <v>1</v>
      </c>
      <c r="BQ48" s="3">
        <f t="shared" si="7"/>
        <v>1</v>
      </c>
      <c r="BR48" s="3">
        <f t="shared" si="7"/>
        <v>0</v>
      </c>
      <c r="BS48" s="3">
        <f t="shared" si="7"/>
        <v>1</v>
      </c>
      <c r="BT48" s="3">
        <f t="shared" si="7"/>
        <v>1</v>
      </c>
      <c r="BU48" s="3">
        <f t="shared" si="7"/>
        <v>1</v>
      </c>
      <c r="BV48" s="3">
        <f t="shared" si="7"/>
        <v>0</v>
      </c>
      <c r="BW48" s="3">
        <f t="shared" si="7"/>
        <v>0</v>
      </c>
      <c r="BX48" s="3">
        <f t="shared" si="7"/>
        <v>1</v>
      </c>
      <c r="BY48" s="3">
        <f t="shared" si="7"/>
        <v>1</v>
      </c>
      <c r="BZ48" s="3">
        <f t="shared" si="9"/>
        <v>0</v>
      </c>
      <c r="CA48" s="3">
        <f t="shared" si="9"/>
        <v>0</v>
      </c>
      <c r="CB48" s="3">
        <f t="shared" si="9"/>
        <v>1</v>
      </c>
      <c r="CC48" s="3">
        <f t="shared" si="9"/>
        <v>0</v>
      </c>
      <c r="CD48" s="3">
        <f t="shared" si="9"/>
        <v>1</v>
      </c>
      <c r="CE48" s="3">
        <f t="shared" si="9"/>
        <v>1</v>
      </c>
      <c r="CF48" s="3">
        <f t="shared" si="9"/>
        <v>1</v>
      </c>
      <c r="CG48" s="3">
        <f t="shared" si="9"/>
        <v>0</v>
      </c>
      <c r="CH48" s="3">
        <f t="shared" si="9"/>
        <v>0</v>
      </c>
      <c r="CI48" s="3">
        <f t="shared" si="9"/>
        <v>0</v>
      </c>
      <c r="CJ48" s="3">
        <f t="shared" si="9"/>
        <v>1</v>
      </c>
      <c r="CK48" s="3">
        <f t="shared" si="9"/>
        <v>1</v>
      </c>
      <c r="CL48" s="3">
        <f t="shared" si="9"/>
        <v>0</v>
      </c>
      <c r="CM48" s="3">
        <f t="shared" si="9"/>
        <v>1</v>
      </c>
      <c r="CN48" s="3">
        <f t="shared" si="9"/>
        <v>0</v>
      </c>
      <c r="CO48" s="3">
        <f t="shared" si="9"/>
        <v>1</v>
      </c>
      <c r="CP48" s="3">
        <f t="shared" si="10"/>
        <v>0</v>
      </c>
      <c r="CQ48" s="3">
        <f t="shared" si="10"/>
        <v>0</v>
      </c>
      <c r="CR48" s="5">
        <f t="shared" si="5"/>
        <v>8</v>
      </c>
      <c r="CU48" s="16"/>
      <c r="CV48" s="16"/>
      <c r="CX48" s="16"/>
      <c r="CY48" s="16"/>
    </row>
    <row r="49" spans="1:103" x14ac:dyDescent="0.2">
      <c r="A49" s="13">
        <v>31</v>
      </c>
      <c r="B49" s="13" t="s">
        <v>80</v>
      </c>
      <c r="C49" s="13" t="s">
        <v>34</v>
      </c>
      <c r="D49" s="14"/>
      <c r="E49" s="15">
        <v>21</v>
      </c>
      <c r="F49" s="15">
        <v>82.875</v>
      </c>
      <c r="G49" s="15"/>
      <c r="H49" s="15">
        <v>32.799999999999997</v>
      </c>
      <c r="I49" s="15">
        <v>40.83</v>
      </c>
      <c r="J49" s="15">
        <v>43.33</v>
      </c>
      <c r="K49" s="15"/>
      <c r="L49" s="15">
        <v>26.966666666666669</v>
      </c>
      <c r="M49" s="15"/>
      <c r="N49" s="15">
        <v>42.111111111111114</v>
      </c>
      <c r="O49" s="15"/>
      <c r="P49" s="15">
        <v>27.6</v>
      </c>
      <c r="Q49" s="15">
        <v>15.3</v>
      </c>
      <c r="R49" s="15">
        <v>21.963999999999999</v>
      </c>
      <c r="S49" s="15">
        <v>22</v>
      </c>
      <c r="T49" s="15">
        <v>28</v>
      </c>
      <c r="U49" s="15"/>
      <c r="V49" s="15">
        <v>40</v>
      </c>
      <c r="W49" s="15"/>
      <c r="X49" s="15">
        <v>35</v>
      </c>
      <c r="Y49" s="15"/>
      <c r="Z49" s="15">
        <v>29.200000000000003</v>
      </c>
      <c r="AA49" s="15">
        <v>36.200000000000003</v>
      </c>
      <c r="AB49" s="15">
        <v>37.200000000000003</v>
      </c>
      <c r="AC49" s="13">
        <v>31</v>
      </c>
      <c r="AD49" s="13" t="s">
        <v>80</v>
      </c>
      <c r="AE49" s="13" t="s">
        <v>34</v>
      </c>
      <c r="AF49" s="14"/>
      <c r="AG49" s="15">
        <v>32.25</v>
      </c>
      <c r="AH49" s="15"/>
      <c r="AI49" s="15">
        <v>20.333333333333332</v>
      </c>
      <c r="AJ49" s="15"/>
      <c r="AK49" s="15">
        <v>40.333333333333336</v>
      </c>
      <c r="AL49" s="15">
        <v>40.333333333333336</v>
      </c>
      <c r="AM49" s="15">
        <v>18.633333333333333</v>
      </c>
      <c r="AN49" s="15"/>
      <c r="AO49" s="15"/>
      <c r="AP49" s="15">
        <v>34.5</v>
      </c>
      <c r="AQ49" s="15">
        <v>38.75</v>
      </c>
      <c r="AR49" s="15">
        <v>38.75</v>
      </c>
      <c r="AS49" s="15"/>
      <c r="AT49" s="15">
        <v>16</v>
      </c>
      <c r="AU49" s="15"/>
      <c r="AV49" s="15">
        <v>20.475000000000001</v>
      </c>
      <c r="AW49" s="15"/>
      <c r="AX49" s="15">
        <v>41.333333333333336</v>
      </c>
      <c r="AY49" s="15">
        <v>28.562999999999999</v>
      </c>
      <c r="AZ49" s="15">
        <v>35.468802469135802</v>
      </c>
      <c r="BA49" s="15">
        <v>32.015901234567899</v>
      </c>
      <c r="BB49" s="3">
        <f t="shared" si="11"/>
        <v>1</v>
      </c>
      <c r="BC49" s="3">
        <f t="shared" si="8"/>
        <v>1</v>
      </c>
      <c r="BD49" s="3">
        <f t="shared" si="8"/>
        <v>0</v>
      </c>
      <c r="BE49" s="3">
        <f t="shared" si="8"/>
        <v>1</v>
      </c>
      <c r="BF49" s="3">
        <f t="shared" si="8"/>
        <v>1</v>
      </c>
      <c r="BG49" s="3">
        <f t="shared" si="8"/>
        <v>1</v>
      </c>
      <c r="BH49" s="3">
        <f t="shared" si="8"/>
        <v>0</v>
      </c>
      <c r="BI49" s="3">
        <f t="shared" si="8"/>
        <v>1</v>
      </c>
      <c r="BJ49" s="3">
        <f t="shared" si="8"/>
        <v>0</v>
      </c>
      <c r="BK49" s="3">
        <f t="shared" si="8"/>
        <v>1</v>
      </c>
      <c r="BL49" s="3">
        <f t="shared" si="8"/>
        <v>0</v>
      </c>
      <c r="BM49" s="3">
        <f t="shared" si="8"/>
        <v>1</v>
      </c>
      <c r="BN49" s="3">
        <f t="shared" si="8"/>
        <v>1</v>
      </c>
      <c r="BO49" s="3">
        <f t="shared" si="8"/>
        <v>1</v>
      </c>
      <c r="BP49" s="3">
        <f t="shared" si="8"/>
        <v>1</v>
      </c>
      <c r="BQ49" s="3">
        <f t="shared" si="7"/>
        <v>1</v>
      </c>
      <c r="BR49" s="3">
        <f t="shared" si="7"/>
        <v>0</v>
      </c>
      <c r="BS49" s="3">
        <f t="shared" si="7"/>
        <v>1</v>
      </c>
      <c r="BT49" s="3">
        <f t="shared" si="7"/>
        <v>0</v>
      </c>
      <c r="BU49" s="3">
        <f t="shared" si="7"/>
        <v>1</v>
      </c>
      <c r="BV49" s="3">
        <f t="shared" si="7"/>
        <v>0</v>
      </c>
      <c r="BW49" s="3">
        <f t="shared" si="7"/>
        <v>1</v>
      </c>
      <c r="BX49" s="3">
        <f t="shared" si="7"/>
        <v>1</v>
      </c>
      <c r="BY49" s="3">
        <f t="shared" si="7"/>
        <v>1</v>
      </c>
      <c r="BZ49" s="3">
        <f t="shared" si="9"/>
        <v>1</v>
      </c>
      <c r="CA49" s="3">
        <f t="shared" si="9"/>
        <v>0</v>
      </c>
      <c r="CB49" s="3">
        <f t="shared" si="9"/>
        <v>1</v>
      </c>
      <c r="CC49" s="3">
        <f t="shared" si="9"/>
        <v>0</v>
      </c>
      <c r="CD49" s="3">
        <f t="shared" si="9"/>
        <v>1</v>
      </c>
      <c r="CE49" s="3">
        <f t="shared" si="9"/>
        <v>1</v>
      </c>
      <c r="CF49" s="3">
        <f t="shared" si="9"/>
        <v>1</v>
      </c>
      <c r="CG49" s="3">
        <f t="shared" si="9"/>
        <v>0</v>
      </c>
      <c r="CH49" s="3">
        <f t="shared" si="9"/>
        <v>0</v>
      </c>
      <c r="CI49" s="3">
        <f t="shared" si="9"/>
        <v>1</v>
      </c>
      <c r="CJ49" s="3">
        <f t="shared" si="9"/>
        <v>1</v>
      </c>
      <c r="CK49" s="3">
        <f t="shared" si="9"/>
        <v>1</v>
      </c>
      <c r="CL49" s="3">
        <f t="shared" si="9"/>
        <v>0</v>
      </c>
      <c r="CM49" s="3">
        <f t="shared" si="9"/>
        <v>1</v>
      </c>
      <c r="CN49" s="3">
        <f t="shared" si="9"/>
        <v>0</v>
      </c>
      <c r="CO49" s="3">
        <f t="shared" si="9"/>
        <v>1</v>
      </c>
      <c r="CP49" s="3">
        <f t="shared" si="10"/>
        <v>0</v>
      </c>
      <c r="CQ49" s="3">
        <f t="shared" si="10"/>
        <v>1</v>
      </c>
      <c r="CR49" s="5">
        <f t="shared" si="5"/>
        <v>10</v>
      </c>
      <c r="CU49" s="16"/>
      <c r="CV49" s="16"/>
      <c r="CX49" s="16"/>
      <c r="CY49" s="16"/>
    </row>
    <row r="50" spans="1:103" x14ac:dyDescent="0.2">
      <c r="A50" s="13">
        <v>32</v>
      </c>
      <c r="B50" s="13" t="s">
        <v>81</v>
      </c>
      <c r="C50" s="13" t="s">
        <v>34</v>
      </c>
      <c r="D50" s="14"/>
      <c r="E50" s="15">
        <v>213</v>
      </c>
      <c r="F50" s="15">
        <v>108.4</v>
      </c>
      <c r="G50" s="15"/>
      <c r="H50" s="15">
        <v>174</v>
      </c>
      <c r="I50" s="15">
        <v>100.55</v>
      </c>
      <c r="J50" s="15">
        <v>134.33000000000001</v>
      </c>
      <c r="K50" s="15"/>
      <c r="L50" s="15">
        <v>96.929999999999993</v>
      </c>
      <c r="M50" s="15"/>
      <c r="N50" s="15">
        <v>128.58333333333334</v>
      </c>
      <c r="O50" s="15"/>
      <c r="P50" s="15">
        <v>186</v>
      </c>
      <c r="Q50" s="15">
        <v>99.45</v>
      </c>
      <c r="R50" s="15">
        <v>112</v>
      </c>
      <c r="S50" s="15">
        <v>120</v>
      </c>
      <c r="T50" s="15">
        <v>180</v>
      </c>
      <c r="U50" s="15">
        <v>131.5</v>
      </c>
      <c r="V50" s="15">
        <v>247</v>
      </c>
      <c r="W50" s="15">
        <v>176.2</v>
      </c>
      <c r="X50" s="15">
        <v>240</v>
      </c>
      <c r="Y50" s="15"/>
      <c r="Z50" s="15">
        <v>149.10000000000002</v>
      </c>
      <c r="AA50" s="15">
        <v>90.6</v>
      </c>
      <c r="AB50" s="15">
        <v>116.8</v>
      </c>
      <c r="AC50" s="13">
        <v>32</v>
      </c>
      <c r="AD50" s="13" t="s">
        <v>81</v>
      </c>
      <c r="AE50" s="13" t="s">
        <v>34</v>
      </c>
      <c r="AF50" s="14"/>
      <c r="AG50" s="15">
        <v>118.6</v>
      </c>
      <c r="AH50" s="15"/>
      <c r="AI50" s="15">
        <v>209.66666666666666</v>
      </c>
      <c r="AJ50" s="15"/>
      <c r="AK50" s="15">
        <v>96.666666666666671</v>
      </c>
      <c r="AL50" s="15">
        <v>96.666666666666671</v>
      </c>
      <c r="AM50" s="15">
        <v>151.25</v>
      </c>
      <c r="AN50" s="15"/>
      <c r="AO50" s="15"/>
      <c r="AP50" s="15">
        <v>102.66666666666667</v>
      </c>
      <c r="AQ50" s="15">
        <v>100</v>
      </c>
      <c r="AR50" s="15">
        <v>105</v>
      </c>
      <c r="AS50" s="15">
        <v>131.5</v>
      </c>
      <c r="AT50" s="15">
        <v>247</v>
      </c>
      <c r="AU50" s="15">
        <v>172.9</v>
      </c>
      <c r="AV50" s="15">
        <v>193.98</v>
      </c>
      <c r="AW50" s="15"/>
      <c r="AX50" s="15">
        <v>111</v>
      </c>
      <c r="AY50" s="15">
        <v>136.56309523809526</v>
      </c>
      <c r="AZ50" s="15">
        <v>151.63648148148147</v>
      </c>
      <c r="BA50" s="15">
        <v>144.09978835978836</v>
      </c>
      <c r="BB50" s="3">
        <f t="shared" si="11"/>
        <v>1</v>
      </c>
      <c r="BC50" s="3">
        <f t="shared" si="8"/>
        <v>1</v>
      </c>
      <c r="BD50" s="3">
        <f t="shared" si="8"/>
        <v>0</v>
      </c>
      <c r="BE50" s="3">
        <f t="shared" si="8"/>
        <v>1</v>
      </c>
      <c r="BF50" s="3">
        <f t="shared" si="8"/>
        <v>1</v>
      </c>
      <c r="BG50" s="3">
        <f t="shared" si="8"/>
        <v>1</v>
      </c>
      <c r="BH50" s="3">
        <f t="shared" si="8"/>
        <v>0</v>
      </c>
      <c r="BI50" s="3">
        <f t="shared" si="8"/>
        <v>1</v>
      </c>
      <c r="BJ50" s="3">
        <f t="shared" si="8"/>
        <v>0</v>
      </c>
      <c r="BK50" s="3">
        <f t="shared" si="8"/>
        <v>1</v>
      </c>
      <c r="BL50" s="3">
        <f t="shared" si="8"/>
        <v>0</v>
      </c>
      <c r="BM50" s="3">
        <f t="shared" si="8"/>
        <v>1</v>
      </c>
      <c r="BN50" s="3">
        <f t="shared" si="8"/>
        <v>1</v>
      </c>
      <c r="BO50" s="3">
        <f t="shared" si="8"/>
        <v>1</v>
      </c>
      <c r="BP50" s="3">
        <f t="shared" si="8"/>
        <v>1</v>
      </c>
      <c r="BQ50" s="3">
        <f t="shared" si="7"/>
        <v>1</v>
      </c>
      <c r="BR50" s="3">
        <f t="shared" si="7"/>
        <v>1</v>
      </c>
      <c r="BS50" s="3">
        <f t="shared" si="7"/>
        <v>1</v>
      </c>
      <c r="BT50" s="3">
        <f t="shared" si="7"/>
        <v>1</v>
      </c>
      <c r="BU50" s="3">
        <f t="shared" si="7"/>
        <v>1</v>
      </c>
      <c r="BV50" s="3">
        <f t="shared" si="7"/>
        <v>0</v>
      </c>
      <c r="BW50" s="3">
        <f t="shared" si="7"/>
        <v>1</v>
      </c>
      <c r="BX50" s="3">
        <f t="shared" si="7"/>
        <v>1</v>
      </c>
      <c r="BY50" s="3">
        <f t="shared" si="7"/>
        <v>1</v>
      </c>
      <c r="BZ50" s="3">
        <f t="shared" si="9"/>
        <v>1</v>
      </c>
      <c r="CA50" s="3">
        <f t="shared" si="9"/>
        <v>0</v>
      </c>
      <c r="CB50" s="3">
        <f t="shared" si="9"/>
        <v>1</v>
      </c>
      <c r="CC50" s="3">
        <f t="shared" si="9"/>
        <v>0</v>
      </c>
      <c r="CD50" s="3">
        <f t="shared" si="9"/>
        <v>1</v>
      </c>
      <c r="CE50" s="3">
        <f t="shared" si="9"/>
        <v>1</v>
      </c>
      <c r="CF50" s="3">
        <f t="shared" si="9"/>
        <v>1</v>
      </c>
      <c r="CG50" s="3">
        <f t="shared" si="9"/>
        <v>0</v>
      </c>
      <c r="CH50" s="3">
        <f t="shared" si="9"/>
        <v>0</v>
      </c>
      <c r="CI50" s="3">
        <f t="shared" si="9"/>
        <v>1</v>
      </c>
      <c r="CJ50" s="3">
        <f t="shared" si="9"/>
        <v>1</v>
      </c>
      <c r="CK50" s="3">
        <f t="shared" si="9"/>
        <v>1</v>
      </c>
      <c r="CL50" s="3">
        <f t="shared" si="9"/>
        <v>1</v>
      </c>
      <c r="CM50" s="3">
        <f t="shared" si="9"/>
        <v>1</v>
      </c>
      <c r="CN50" s="3">
        <f t="shared" si="9"/>
        <v>1</v>
      </c>
      <c r="CO50" s="3">
        <f t="shared" si="9"/>
        <v>1</v>
      </c>
      <c r="CP50" s="3">
        <f t="shared" si="10"/>
        <v>0</v>
      </c>
      <c r="CQ50" s="3">
        <f t="shared" si="10"/>
        <v>1</v>
      </c>
      <c r="CR50" s="5">
        <f t="shared" si="5"/>
        <v>14</v>
      </c>
      <c r="CU50" s="16"/>
      <c r="CV50" s="16"/>
      <c r="CX50" s="16"/>
      <c r="CY50" s="16"/>
    </row>
    <row r="51" spans="1:103" x14ac:dyDescent="0.2">
      <c r="A51" s="13">
        <v>33</v>
      </c>
      <c r="B51" s="13" t="s">
        <v>82</v>
      </c>
      <c r="C51" s="13" t="s">
        <v>34</v>
      </c>
      <c r="D51" s="14"/>
      <c r="E51" s="15">
        <v>142</v>
      </c>
      <c r="F51" s="15">
        <v>197.2</v>
      </c>
      <c r="G51" s="15">
        <v>160</v>
      </c>
      <c r="H51" s="15">
        <v>154</v>
      </c>
      <c r="I51" s="15">
        <v>125.33</v>
      </c>
      <c r="J51" s="15">
        <v>151.44</v>
      </c>
      <c r="K51" s="15">
        <v>119.57333333333334</v>
      </c>
      <c r="L51" s="15">
        <v>150.29666666666665</v>
      </c>
      <c r="M51" s="15"/>
      <c r="N51" s="15">
        <v>133.33333333333334</v>
      </c>
      <c r="O51" s="15"/>
      <c r="P51" s="15">
        <v>159</v>
      </c>
      <c r="Q51" s="15">
        <v>129</v>
      </c>
      <c r="R51" s="15">
        <v>160.5</v>
      </c>
      <c r="S51" s="15">
        <v>130</v>
      </c>
      <c r="T51" s="15">
        <v>160</v>
      </c>
      <c r="U51" s="15">
        <v>144</v>
      </c>
      <c r="V51" s="15">
        <v>175.2</v>
      </c>
      <c r="W51" s="15">
        <v>204.6</v>
      </c>
      <c r="X51" s="15">
        <v>273</v>
      </c>
      <c r="Y51" s="15"/>
      <c r="Z51" s="15">
        <v>157.69999999999999</v>
      </c>
      <c r="AA51" s="15">
        <v>128.80000000000001</v>
      </c>
      <c r="AB51" s="15">
        <v>149.6</v>
      </c>
      <c r="AC51" s="13">
        <v>33</v>
      </c>
      <c r="AD51" s="13" t="s">
        <v>82</v>
      </c>
      <c r="AE51" s="13" t="s">
        <v>34</v>
      </c>
      <c r="AF51" s="14"/>
      <c r="AG51" s="15">
        <v>113.875</v>
      </c>
      <c r="AH51" s="15">
        <v>194</v>
      </c>
      <c r="AI51" s="15">
        <v>162.5</v>
      </c>
      <c r="AJ51" s="15"/>
      <c r="AK51" s="15">
        <v>121.66666666666667</v>
      </c>
      <c r="AL51" s="15">
        <v>151.66666666666666</v>
      </c>
      <c r="AM51" s="15">
        <v>128</v>
      </c>
      <c r="AN51" s="15"/>
      <c r="AO51" s="15"/>
      <c r="AP51" s="15">
        <v>118.66666666666667</v>
      </c>
      <c r="AQ51" s="15">
        <v>103.2</v>
      </c>
      <c r="AR51" s="15">
        <v>156.6</v>
      </c>
      <c r="AS51" s="15">
        <v>144</v>
      </c>
      <c r="AT51" s="15">
        <v>175.2</v>
      </c>
      <c r="AU51" s="15"/>
      <c r="AV51" s="15">
        <v>163.38</v>
      </c>
      <c r="AW51" s="15"/>
      <c r="AX51" s="15">
        <v>120.8</v>
      </c>
      <c r="AY51" s="15">
        <v>137.10300000000001</v>
      </c>
      <c r="AZ51" s="15">
        <v>163.24122807017542</v>
      </c>
      <c r="BA51" s="15">
        <v>150.1721140350877</v>
      </c>
      <c r="BB51" s="3">
        <f t="shared" si="11"/>
        <v>1</v>
      </c>
      <c r="BC51" s="3">
        <f t="shared" si="8"/>
        <v>1</v>
      </c>
      <c r="BD51" s="3">
        <f t="shared" si="8"/>
        <v>1</v>
      </c>
      <c r="BE51" s="3">
        <f t="shared" si="8"/>
        <v>1</v>
      </c>
      <c r="BF51" s="3">
        <f t="shared" si="8"/>
        <v>1</v>
      </c>
      <c r="BG51" s="3">
        <f t="shared" si="8"/>
        <v>1</v>
      </c>
      <c r="BH51" s="3">
        <f t="shared" si="8"/>
        <v>1</v>
      </c>
      <c r="BI51" s="3">
        <f t="shared" si="8"/>
        <v>1</v>
      </c>
      <c r="BJ51" s="3">
        <f t="shared" si="8"/>
        <v>0</v>
      </c>
      <c r="BK51" s="3">
        <f t="shared" si="8"/>
        <v>1</v>
      </c>
      <c r="BL51" s="3">
        <f t="shared" si="8"/>
        <v>0</v>
      </c>
      <c r="BM51" s="3">
        <f t="shared" si="8"/>
        <v>1</v>
      </c>
      <c r="BN51" s="3">
        <f t="shared" si="8"/>
        <v>1</v>
      </c>
      <c r="BO51" s="3">
        <f t="shared" si="8"/>
        <v>1</v>
      </c>
      <c r="BP51" s="3">
        <f t="shared" si="8"/>
        <v>1</v>
      </c>
      <c r="BQ51" s="3">
        <f t="shared" si="7"/>
        <v>1</v>
      </c>
      <c r="BR51" s="3">
        <f t="shared" si="7"/>
        <v>1</v>
      </c>
      <c r="BS51" s="3">
        <f t="shared" si="7"/>
        <v>1</v>
      </c>
      <c r="BT51" s="3">
        <f t="shared" si="7"/>
        <v>1</v>
      </c>
      <c r="BU51" s="3">
        <f t="shared" si="7"/>
        <v>1</v>
      </c>
      <c r="BV51" s="3">
        <f t="shared" si="7"/>
        <v>0</v>
      </c>
      <c r="BW51" s="3">
        <f t="shared" si="7"/>
        <v>1</v>
      </c>
      <c r="BX51" s="3">
        <f t="shared" si="7"/>
        <v>1</v>
      </c>
      <c r="BY51" s="3">
        <f t="shared" si="7"/>
        <v>1</v>
      </c>
      <c r="BZ51" s="3">
        <f t="shared" si="9"/>
        <v>1</v>
      </c>
      <c r="CA51" s="3">
        <f t="shared" si="9"/>
        <v>1</v>
      </c>
      <c r="CB51" s="3">
        <f t="shared" si="9"/>
        <v>1</v>
      </c>
      <c r="CC51" s="3">
        <f t="shared" si="9"/>
        <v>0</v>
      </c>
      <c r="CD51" s="3">
        <f t="shared" si="9"/>
        <v>1</v>
      </c>
      <c r="CE51" s="3">
        <f t="shared" si="9"/>
        <v>1</v>
      </c>
      <c r="CF51" s="3">
        <f t="shared" si="9"/>
        <v>1</v>
      </c>
      <c r="CG51" s="3">
        <f t="shared" si="9"/>
        <v>0</v>
      </c>
      <c r="CH51" s="3">
        <f t="shared" si="9"/>
        <v>0</v>
      </c>
      <c r="CI51" s="3">
        <f t="shared" si="9"/>
        <v>1</v>
      </c>
      <c r="CJ51" s="3">
        <f t="shared" si="9"/>
        <v>1</v>
      </c>
      <c r="CK51" s="3">
        <f t="shared" si="9"/>
        <v>1</v>
      </c>
      <c r="CL51" s="3">
        <f t="shared" si="9"/>
        <v>1</v>
      </c>
      <c r="CM51" s="3">
        <f t="shared" si="9"/>
        <v>1</v>
      </c>
      <c r="CN51" s="3">
        <f t="shared" si="9"/>
        <v>0</v>
      </c>
      <c r="CO51" s="3">
        <f t="shared" si="9"/>
        <v>1</v>
      </c>
      <c r="CP51" s="3">
        <f t="shared" si="10"/>
        <v>0</v>
      </c>
      <c r="CQ51" s="3">
        <f t="shared" si="10"/>
        <v>1</v>
      </c>
      <c r="CR51" s="5">
        <f t="shared" si="5"/>
        <v>15</v>
      </c>
      <c r="CU51" s="16"/>
      <c r="CV51" s="16"/>
      <c r="CX51" s="16"/>
      <c r="CY51" s="16"/>
    </row>
    <row r="52" spans="1:103" x14ac:dyDescent="0.2">
      <c r="A52" s="13">
        <v>34</v>
      </c>
      <c r="B52" s="13" t="s">
        <v>83</v>
      </c>
      <c r="C52" s="13" t="s">
        <v>34</v>
      </c>
      <c r="D52" s="14"/>
      <c r="E52" s="15"/>
      <c r="F52" s="15">
        <v>42</v>
      </c>
      <c r="G52" s="15"/>
      <c r="H52" s="15">
        <v>35.4</v>
      </c>
      <c r="I52" s="15">
        <v>38</v>
      </c>
      <c r="J52" s="15">
        <v>43.22</v>
      </c>
      <c r="K52" s="15"/>
      <c r="L52" s="15">
        <v>35.847499999999997</v>
      </c>
      <c r="M52" s="15"/>
      <c r="N52" s="15">
        <v>38.9</v>
      </c>
      <c r="O52" s="15"/>
      <c r="P52" s="15">
        <v>32</v>
      </c>
      <c r="Q52" s="15"/>
      <c r="R52" s="15">
        <v>26.560000000000002</v>
      </c>
      <c r="S52" s="15">
        <v>23</v>
      </c>
      <c r="T52" s="15">
        <v>30</v>
      </c>
      <c r="U52" s="15"/>
      <c r="V52" s="15">
        <v>39.4</v>
      </c>
      <c r="W52" s="15"/>
      <c r="X52" s="15">
        <v>28.4</v>
      </c>
      <c r="Y52" s="15"/>
      <c r="Z52" s="15">
        <v>32</v>
      </c>
      <c r="AA52" s="15">
        <v>34.4</v>
      </c>
      <c r="AB52" s="15">
        <v>39.6</v>
      </c>
      <c r="AC52" s="13">
        <v>34</v>
      </c>
      <c r="AD52" s="13" t="s">
        <v>83</v>
      </c>
      <c r="AE52" s="13" t="s">
        <v>34</v>
      </c>
      <c r="AF52" s="14"/>
      <c r="AG52" s="15">
        <v>46.1</v>
      </c>
      <c r="AH52" s="15"/>
      <c r="AI52" s="15">
        <v>27.666666666666668</v>
      </c>
      <c r="AJ52" s="15"/>
      <c r="AK52" s="15">
        <v>42.333333333333336</v>
      </c>
      <c r="AL52" s="15">
        <v>42.333333333333336</v>
      </c>
      <c r="AM52" s="15">
        <v>22.380000000000003</v>
      </c>
      <c r="AN52" s="15"/>
      <c r="AO52" s="15"/>
      <c r="AP52" s="15">
        <v>35</v>
      </c>
      <c r="AQ52" s="15">
        <v>40.6</v>
      </c>
      <c r="AR52" s="15">
        <v>40.6</v>
      </c>
      <c r="AS52" s="15"/>
      <c r="AT52" s="15">
        <v>39.4</v>
      </c>
      <c r="AU52" s="15"/>
      <c r="AV52" s="15">
        <v>27</v>
      </c>
      <c r="AW52" s="15"/>
      <c r="AX52" s="15">
        <v>39.4</v>
      </c>
      <c r="AY52" s="15">
        <v>34.31</v>
      </c>
      <c r="AZ52" s="15">
        <v>35.94782407407407</v>
      </c>
      <c r="BA52" s="15">
        <v>35.12891203703704</v>
      </c>
      <c r="BB52" s="3">
        <f t="shared" si="11"/>
        <v>0</v>
      </c>
      <c r="BC52" s="3">
        <f t="shared" si="8"/>
        <v>1</v>
      </c>
      <c r="BD52" s="3">
        <f t="shared" si="8"/>
        <v>0</v>
      </c>
      <c r="BE52" s="3">
        <f t="shared" si="8"/>
        <v>1</v>
      </c>
      <c r="BF52" s="3">
        <f t="shared" si="8"/>
        <v>1</v>
      </c>
      <c r="BG52" s="3">
        <f t="shared" si="8"/>
        <v>1</v>
      </c>
      <c r="BH52" s="3">
        <f t="shared" si="8"/>
        <v>0</v>
      </c>
      <c r="BI52" s="3">
        <f t="shared" si="8"/>
        <v>1</v>
      </c>
      <c r="BJ52" s="3">
        <f t="shared" si="8"/>
        <v>0</v>
      </c>
      <c r="BK52" s="3">
        <f t="shared" si="8"/>
        <v>1</v>
      </c>
      <c r="BL52" s="3">
        <f t="shared" si="8"/>
        <v>0</v>
      </c>
      <c r="BM52" s="3">
        <f t="shared" si="8"/>
        <v>1</v>
      </c>
      <c r="BN52" s="3">
        <f t="shared" si="8"/>
        <v>0</v>
      </c>
      <c r="BO52" s="3">
        <f t="shared" si="8"/>
        <v>1</v>
      </c>
      <c r="BP52" s="3">
        <f t="shared" si="8"/>
        <v>1</v>
      </c>
      <c r="BQ52" s="3">
        <f t="shared" si="7"/>
        <v>1</v>
      </c>
      <c r="BR52" s="3">
        <f t="shared" si="7"/>
        <v>0</v>
      </c>
      <c r="BS52" s="3">
        <f t="shared" si="7"/>
        <v>1</v>
      </c>
      <c r="BT52" s="3">
        <f t="shared" si="7"/>
        <v>0</v>
      </c>
      <c r="BU52" s="3">
        <f t="shared" si="7"/>
        <v>1</v>
      </c>
      <c r="BV52" s="3">
        <f t="shared" si="7"/>
        <v>0</v>
      </c>
      <c r="BW52" s="3">
        <f t="shared" si="7"/>
        <v>1</v>
      </c>
      <c r="BX52" s="3">
        <f t="shared" si="7"/>
        <v>1</v>
      </c>
      <c r="BY52" s="3">
        <f t="shared" si="7"/>
        <v>1</v>
      </c>
      <c r="BZ52" s="3">
        <f t="shared" si="9"/>
        <v>1</v>
      </c>
      <c r="CA52" s="3">
        <f t="shared" si="9"/>
        <v>0</v>
      </c>
      <c r="CB52" s="3">
        <f t="shared" si="9"/>
        <v>1</v>
      </c>
      <c r="CC52" s="3">
        <f t="shared" si="9"/>
        <v>0</v>
      </c>
      <c r="CD52" s="3">
        <f t="shared" si="9"/>
        <v>1</v>
      </c>
      <c r="CE52" s="3">
        <f t="shared" si="9"/>
        <v>1</v>
      </c>
      <c r="CF52" s="3">
        <f t="shared" si="9"/>
        <v>1</v>
      </c>
      <c r="CG52" s="3">
        <f t="shared" si="9"/>
        <v>0</v>
      </c>
      <c r="CH52" s="3">
        <f t="shared" si="9"/>
        <v>0</v>
      </c>
      <c r="CI52" s="3">
        <f t="shared" si="9"/>
        <v>1</v>
      </c>
      <c r="CJ52" s="3">
        <f t="shared" si="9"/>
        <v>1</v>
      </c>
      <c r="CK52" s="3">
        <f t="shared" si="9"/>
        <v>1</v>
      </c>
      <c r="CL52" s="3">
        <f t="shared" si="9"/>
        <v>0</v>
      </c>
      <c r="CM52" s="3">
        <f t="shared" si="9"/>
        <v>1</v>
      </c>
      <c r="CN52" s="3">
        <f t="shared" si="9"/>
        <v>0</v>
      </c>
      <c r="CO52" s="3">
        <f t="shared" si="9"/>
        <v>1</v>
      </c>
      <c r="CP52" s="3">
        <f t="shared" si="10"/>
        <v>0</v>
      </c>
      <c r="CQ52" s="3">
        <f t="shared" si="10"/>
        <v>1</v>
      </c>
      <c r="CR52" s="5">
        <f t="shared" si="5"/>
        <v>8</v>
      </c>
      <c r="CU52" s="16"/>
      <c r="CV52" s="16"/>
      <c r="CX52" s="16"/>
      <c r="CY52" s="16"/>
    </row>
    <row r="53" spans="1:103" x14ac:dyDescent="0.2">
      <c r="A53" s="13">
        <v>35</v>
      </c>
      <c r="B53" s="13" t="s">
        <v>84</v>
      </c>
      <c r="C53" s="13" t="s">
        <v>34</v>
      </c>
      <c r="D53" s="14"/>
      <c r="E53" s="15"/>
      <c r="F53" s="15">
        <v>48.625</v>
      </c>
      <c r="G53" s="15"/>
      <c r="H53" s="15">
        <v>46</v>
      </c>
      <c r="I53" s="15">
        <v>52.75</v>
      </c>
      <c r="J53" s="15">
        <v>55.25</v>
      </c>
      <c r="K53" s="15">
        <v>20</v>
      </c>
      <c r="L53" s="15">
        <v>37.909999999999997</v>
      </c>
      <c r="M53" s="15"/>
      <c r="N53" s="15">
        <v>48.583333333333336</v>
      </c>
      <c r="O53" s="15"/>
      <c r="P53" s="15">
        <v>42.8</v>
      </c>
      <c r="Q53" s="15">
        <v>29.9</v>
      </c>
      <c r="R53" s="15">
        <v>33.6</v>
      </c>
      <c r="S53" s="15">
        <v>26</v>
      </c>
      <c r="T53" s="15">
        <v>50</v>
      </c>
      <c r="U53" s="15">
        <v>48</v>
      </c>
      <c r="V53" s="15">
        <v>53.2</v>
      </c>
      <c r="W53" s="15"/>
      <c r="X53" s="15">
        <v>39.25</v>
      </c>
      <c r="Y53" s="15"/>
      <c r="Z53" s="15">
        <v>45.666666666666664</v>
      </c>
      <c r="AA53" s="15">
        <v>39.333333333333336</v>
      </c>
      <c r="AB53" s="15">
        <v>39.333333333333336</v>
      </c>
      <c r="AC53" s="13">
        <v>35</v>
      </c>
      <c r="AD53" s="13" t="s">
        <v>84</v>
      </c>
      <c r="AE53" s="13" t="s">
        <v>34</v>
      </c>
      <c r="AF53" s="14"/>
      <c r="AG53" s="15">
        <v>57.5</v>
      </c>
      <c r="AH53" s="15"/>
      <c r="AI53" s="15">
        <v>38.666666666666664</v>
      </c>
      <c r="AJ53" s="15"/>
      <c r="AK53" s="15">
        <v>57</v>
      </c>
      <c r="AL53" s="15">
        <v>57</v>
      </c>
      <c r="AM53" s="15">
        <v>47</v>
      </c>
      <c r="AN53" s="15"/>
      <c r="AO53" s="15"/>
      <c r="AP53" s="15"/>
      <c r="AQ53" s="15">
        <v>53.5</v>
      </c>
      <c r="AR53" s="15">
        <v>53.5</v>
      </c>
      <c r="AS53" s="15">
        <v>50</v>
      </c>
      <c r="AT53" s="15">
        <v>53.2</v>
      </c>
      <c r="AU53" s="15"/>
      <c r="AV53" s="15">
        <v>43.78</v>
      </c>
      <c r="AW53" s="15"/>
      <c r="AX53" s="15">
        <v>43</v>
      </c>
      <c r="AY53" s="15">
        <v>43.304166666666674</v>
      </c>
      <c r="AZ53" s="15">
        <v>46.51166666666667</v>
      </c>
      <c r="BA53" s="15">
        <v>44.907916666666672</v>
      </c>
      <c r="BB53" s="3">
        <f t="shared" si="11"/>
        <v>0</v>
      </c>
      <c r="BC53" s="3">
        <f t="shared" si="8"/>
        <v>1</v>
      </c>
      <c r="BD53" s="3">
        <f t="shared" si="8"/>
        <v>0</v>
      </c>
      <c r="BE53" s="3">
        <f t="shared" si="8"/>
        <v>1</v>
      </c>
      <c r="BF53" s="3">
        <f t="shared" si="8"/>
        <v>1</v>
      </c>
      <c r="BG53" s="3">
        <f t="shared" si="8"/>
        <v>1</v>
      </c>
      <c r="BH53" s="3">
        <f t="shared" si="8"/>
        <v>1</v>
      </c>
      <c r="BI53" s="3">
        <f t="shared" si="8"/>
        <v>1</v>
      </c>
      <c r="BJ53" s="3">
        <f t="shared" si="8"/>
        <v>0</v>
      </c>
      <c r="BK53" s="3">
        <f t="shared" si="8"/>
        <v>1</v>
      </c>
      <c r="BL53" s="3">
        <f t="shared" si="8"/>
        <v>0</v>
      </c>
      <c r="BM53" s="3">
        <f t="shared" si="8"/>
        <v>1</v>
      </c>
      <c r="BN53" s="3">
        <f t="shared" si="8"/>
        <v>1</v>
      </c>
      <c r="BO53" s="3">
        <f t="shared" si="8"/>
        <v>1</v>
      </c>
      <c r="BP53" s="3">
        <f t="shared" si="8"/>
        <v>1</v>
      </c>
      <c r="BQ53" s="3">
        <f t="shared" si="7"/>
        <v>1</v>
      </c>
      <c r="BR53" s="3">
        <f t="shared" si="7"/>
        <v>1</v>
      </c>
      <c r="BS53" s="3">
        <f t="shared" si="7"/>
        <v>1</v>
      </c>
      <c r="BT53" s="3">
        <f t="shared" si="7"/>
        <v>0</v>
      </c>
      <c r="BU53" s="3">
        <f t="shared" si="7"/>
        <v>1</v>
      </c>
      <c r="BV53" s="3">
        <f t="shared" si="7"/>
        <v>0</v>
      </c>
      <c r="BW53" s="3">
        <f t="shared" si="7"/>
        <v>1</v>
      </c>
      <c r="BX53" s="3">
        <f t="shared" si="7"/>
        <v>1</v>
      </c>
      <c r="BY53" s="3">
        <f t="shared" si="7"/>
        <v>1</v>
      </c>
      <c r="BZ53" s="3">
        <f t="shared" si="9"/>
        <v>1</v>
      </c>
      <c r="CA53" s="3">
        <f t="shared" si="9"/>
        <v>0</v>
      </c>
      <c r="CB53" s="3">
        <f t="shared" si="9"/>
        <v>1</v>
      </c>
      <c r="CC53" s="3">
        <f t="shared" si="9"/>
        <v>0</v>
      </c>
      <c r="CD53" s="3">
        <f t="shared" si="9"/>
        <v>1</v>
      </c>
      <c r="CE53" s="3">
        <f t="shared" si="9"/>
        <v>1</v>
      </c>
      <c r="CF53" s="3">
        <f t="shared" si="9"/>
        <v>1</v>
      </c>
      <c r="CG53" s="3">
        <f t="shared" si="9"/>
        <v>0</v>
      </c>
      <c r="CH53" s="3">
        <f t="shared" si="9"/>
        <v>0</v>
      </c>
      <c r="CI53" s="3">
        <f t="shared" si="9"/>
        <v>0</v>
      </c>
      <c r="CJ53" s="3">
        <f t="shared" si="9"/>
        <v>1</v>
      </c>
      <c r="CK53" s="3">
        <f t="shared" si="9"/>
        <v>1</v>
      </c>
      <c r="CL53" s="3">
        <f t="shared" si="9"/>
        <v>1</v>
      </c>
      <c r="CM53" s="3">
        <f t="shared" si="9"/>
        <v>1</v>
      </c>
      <c r="CN53" s="3">
        <f t="shared" si="9"/>
        <v>0</v>
      </c>
      <c r="CO53" s="3">
        <f t="shared" si="9"/>
        <v>1</v>
      </c>
      <c r="CP53" s="3">
        <f t="shared" si="10"/>
        <v>0</v>
      </c>
      <c r="CQ53" s="3">
        <f t="shared" si="10"/>
        <v>1</v>
      </c>
      <c r="CR53" s="5">
        <f t="shared" si="5"/>
        <v>12</v>
      </c>
      <c r="CU53" s="16"/>
      <c r="CV53" s="16"/>
      <c r="CX53" s="16"/>
      <c r="CY53" s="16"/>
    </row>
    <row r="54" spans="1:103" x14ac:dyDescent="0.2">
      <c r="A54" s="13">
        <v>36</v>
      </c>
      <c r="B54" s="13" t="s">
        <v>85</v>
      </c>
      <c r="C54" s="13" t="s">
        <v>34</v>
      </c>
      <c r="D54" s="14"/>
      <c r="E54" s="15">
        <v>86.333333333333329</v>
      </c>
      <c r="F54" s="15">
        <v>112.4</v>
      </c>
      <c r="G54" s="15">
        <v>96</v>
      </c>
      <c r="H54" s="15">
        <v>135</v>
      </c>
      <c r="I54" s="15">
        <v>101.44</v>
      </c>
      <c r="J54" s="15">
        <v>119.55</v>
      </c>
      <c r="K54" s="15">
        <v>79</v>
      </c>
      <c r="L54" s="15">
        <v>109.75</v>
      </c>
      <c r="M54" s="15"/>
      <c r="N54" s="15">
        <v>111.71666666666665</v>
      </c>
      <c r="O54" s="15">
        <v>118.5</v>
      </c>
      <c r="P54" s="15">
        <v>124.4</v>
      </c>
      <c r="Q54" s="15">
        <v>82.2</v>
      </c>
      <c r="R54" s="15">
        <v>119.2</v>
      </c>
      <c r="S54" s="15">
        <v>110</v>
      </c>
      <c r="T54" s="15">
        <v>150</v>
      </c>
      <c r="U54" s="15">
        <v>118.75</v>
      </c>
      <c r="V54" s="15">
        <v>122</v>
      </c>
      <c r="W54" s="15">
        <v>104</v>
      </c>
      <c r="X54" s="15">
        <v>150.80000000000001</v>
      </c>
      <c r="Y54" s="15">
        <v>81.875</v>
      </c>
      <c r="Z54" s="15">
        <v>121.9</v>
      </c>
      <c r="AA54" s="15">
        <v>99</v>
      </c>
      <c r="AB54" s="15">
        <v>127.8</v>
      </c>
      <c r="AC54" s="13">
        <v>36</v>
      </c>
      <c r="AD54" s="13" t="s">
        <v>85</v>
      </c>
      <c r="AE54" s="13" t="s">
        <v>34</v>
      </c>
      <c r="AF54" s="14"/>
      <c r="AG54" s="15">
        <v>108.5</v>
      </c>
      <c r="AH54" s="15">
        <v>130</v>
      </c>
      <c r="AI54" s="15">
        <v>102.66666666666667</v>
      </c>
      <c r="AJ54" s="15">
        <v>153</v>
      </c>
      <c r="AK54" s="15">
        <v>107.66666666666667</v>
      </c>
      <c r="AL54" s="15">
        <v>115.66666666666667</v>
      </c>
      <c r="AM54" s="15">
        <v>89.4</v>
      </c>
      <c r="AN54" s="15">
        <v>98.5</v>
      </c>
      <c r="AO54" s="15"/>
      <c r="AP54" s="15">
        <v>105</v>
      </c>
      <c r="AQ54" s="15">
        <v>93.8</v>
      </c>
      <c r="AR54" s="15">
        <v>132</v>
      </c>
      <c r="AS54" s="15">
        <v>95</v>
      </c>
      <c r="AT54" s="15">
        <v>122</v>
      </c>
      <c r="AU54" s="15">
        <v>98.45</v>
      </c>
      <c r="AV54" s="15">
        <v>128.4</v>
      </c>
      <c r="AW54" s="15">
        <v>105</v>
      </c>
      <c r="AX54" s="15">
        <v>135.6</v>
      </c>
      <c r="AY54" s="15">
        <v>98.820087719298257</v>
      </c>
      <c r="AZ54" s="15">
        <v>124.98492063492064</v>
      </c>
      <c r="BA54" s="15">
        <v>111.90250417710945</v>
      </c>
      <c r="BB54" s="3">
        <f t="shared" si="11"/>
        <v>1</v>
      </c>
      <c r="BC54" s="3">
        <f t="shared" si="8"/>
        <v>1</v>
      </c>
      <c r="BD54" s="3">
        <f t="shared" si="8"/>
        <v>1</v>
      </c>
      <c r="BE54" s="3">
        <f t="shared" si="8"/>
        <v>1</v>
      </c>
      <c r="BF54" s="3">
        <f t="shared" si="8"/>
        <v>1</v>
      </c>
      <c r="BG54" s="3">
        <f t="shared" si="8"/>
        <v>1</v>
      </c>
      <c r="BH54" s="3">
        <f t="shared" si="8"/>
        <v>1</v>
      </c>
      <c r="BI54" s="3">
        <f t="shared" si="8"/>
        <v>1</v>
      </c>
      <c r="BJ54" s="3">
        <f t="shared" si="8"/>
        <v>0</v>
      </c>
      <c r="BK54" s="3">
        <f t="shared" si="8"/>
        <v>1</v>
      </c>
      <c r="BL54" s="3">
        <f t="shared" si="8"/>
        <v>1</v>
      </c>
      <c r="BM54" s="3">
        <f t="shared" si="8"/>
        <v>1</v>
      </c>
      <c r="BN54" s="3">
        <f t="shared" si="8"/>
        <v>1</v>
      </c>
      <c r="BO54" s="3">
        <f t="shared" si="8"/>
        <v>1</v>
      </c>
      <c r="BP54" s="3">
        <f t="shared" si="8"/>
        <v>1</v>
      </c>
      <c r="BQ54" s="3">
        <f t="shared" si="7"/>
        <v>1</v>
      </c>
      <c r="BR54" s="3">
        <f t="shared" si="7"/>
        <v>1</v>
      </c>
      <c r="BS54" s="3">
        <f t="shared" si="7"/>
        <v>1</v>
      </c>
      <c r="BT54" s="3">
        <f t="shared" si="7"/>
        <v>1</v>
      </c>
      <c r="BU54" s="3">
        <f t="shared" ref="BU54:BY54" si="12">IF(X54&gt;0,1,0)</f>
        <v>1</v>
      </c>
      <c r="BV54" s="3">
        <f t="shared" si="12"/>
        <v>1</v>
      </c>
      <c r="BW54" s="3">
        <f t="shared" si="12"/>
        <v>1</v>
      </c>
      <c r="BX54" s="3">
        <f t="shared" si="12"/>
        <v>1</v>
      </c>
      <c r="BY54" s="3">
        <f t="shared" si="12"/>
        <v>1</v>
      </c>
      <c r="BZ54" s="3">
        <f t="shared" si="9"/>
        <v>1</v>
      </c>
      <c r="CA54" s="3">
        <f t="shared" si="9"/>
        <v>1</v>
      </c>
      <c r="CB54" s="3">
        <f t="shared" si="9"/>
        <v>1</v>
      </c>
      <c r="CC54" s="3">
        <f t="shared" si="9"/>
        <v>1</v>
      </c>
      <c r="CD54" s="3">
        <f t="shared" si="9"/>
        <v>1</v>
      </c>
      <c r="CE54" s="3">
        <f t="shared" si="9"/>
        <v>1</v>
      </c>
      <c r="CF54" s="3">
        <f t="shared" si="9"/>
        <v>1</v>
      </c>
      <c r="CG54" s="3">
        <f t="shared" si="9"/>
        <v>1</v>
      </c>
      <c r="CH54" s="3">
        <f t="shared" si="9"/>
        <v>0</v>
      </c>
      <c r="CI54" s="3">
        <f t="shared" si="9"/>
        <v>1</v>
      </c>
      <c r="CJ54" s="3">
        <f t="shared" si="9"/>
        <v>1</v>
      </c>
      <c r="CK54" s="3">
        <f t="shared" si="9"/>
        <v>1</v>
      </c>
      <c r="CL54" s="3">
        <f t="shared" si="9"/>
        <v>1</v>
      </c>
      <c r="CM54" s="3">
        <f t="shared" si="9"/>
        <v>1</v>
      </c>
      <c r="CN54" s="3">
        <f t="shared" si="9"/>
        <v>1</v>
      </c>
      <c r="CO54" s="3">
        <f t="shared" si="9"/>
        <v>1</v>
      </c>
      <c r="CP54" s="3">
        <f t="shared" si="10"/>
        <v>1</v>
      </c>
      <c r="CQ54" s="3">
        <f t="shared" si="10"/>
        <v>1</v>
      </c>
      <c r="CR54" s="5">
        <f t="shared" si="5"/>
        <v>19</v>
      </c>
      <c r="CU54" s="16"/>
      <c r="CV54" s="16"/>
      <c r="CX54" s="16"/>
      <c r="CY54" s="16"/>
    </row>
    <row r="55" spans="1:103" s="21" customFormat="1" x14ac:dyDescent="0.2">
      <c r="CR55" s="22"/>
      <c r="CS55" s="23"/>
      <c r="CT55" s="23"/>
    </row>
    <row r="56" spans="1:103" s="21" customFormat="1" x14ac:dyDescent="0.2">
      <c r="CR56" s="22"/>
      <c r="CS56" s="23"/>
      <c r="CT56" s="23"/>
    </row>
    <row r="57" spans="1:103" s="21" customFormat="1" x14ac:dyDescent="0.2">
      <c r="CR57" s="22"/>
      <c r="CS57" s="23"/>
      <c r="CT57" s="23"/>
    </row>
  </sheetData>
  <mergeCells count="36">
    <mergeCell ref="B2:BA3"/>
    <mergeCell ref="A5:A8"/>
    <mergeCell ref="B5:B8"/>
    <mergeCell ref="C5:C8"/>
    <mergeCell ref="D5:D8"/>
    <mergeCell ref="E5:AB5"/>
    <mergeCell ref="AC5:AC8"/>
    <mergeCell ref="AD5:AD8"/>
    <mergeCell ref="AE5:AE8"/>
    <mergeCell ref="AY5:AZ7"/>
    <mergeCell ref="BA5:BA7"/>
    <mergeCell ref="E6:AB6"/>
    <mergeCell ref="AG6:AX6"/>
    <mergeCell ref="E7:F7"/>
    <mergeCell ref="G7:H7"/>
    <mergeCell ref="I7:J7"/>
    <mergeCell ref="K7:L7"/>
    <mergeCell ref="AM7:AN7"/>
    <mergeCell ref="M7:N7"/>
    <mergeCell ref="O7:P7"/>
    <mergeCell ref="Q7:R7"/>
    <mergeCell ref="S7:T7"/>
    <mergeCell ref="U7:V7"/>
    <mergeCell ref="W7:X7"/>
    <mergeCell ref="AF5:AF8"/>
    <mergeCell ref="AG5:AX5"/>
    <mergeCell ref="Y7:Z7"/>
    <mergeCell ref="AA7:AB7"/>
    <mergeCell ref="AG7:AH7"/>
    <mergeCell ref="AI7:AJ7"/>
    <mergeCell ref="AK7:AL7"/>
    <mergeCell ref="AO7:AP7"/>
    <mergeCell ref="AQ7:AR7"/>
    <mergeCell ref="AS7:AT7"/>
    <mergeCell ref="AU7:AV7"/>
    <mergeCell ref="AW7:AX7"/>
  </mergeCells>
  <pageMargins left="0.16" right="0.17" top="0.17" bottom="0.17" header="0.17" footer="0.17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55"/>
  <sheetViews>
    <sheetView topLeftCell="AP4" zoomScale="110" zoomScaleNormal="110" workbookViewId="0">
      <pane ySplit="3" topLeftCell="A7" activePane="bottomLeft" state="frozen"/>
      <selection activeCell="AA4" sqref="AA4"/>
      <selection pane="bottomLeft" activeCell="CW16" sqref="CW16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customWidth="1" outlineLevel="1"/>
    <col min="6" max="6" width="7.28515625" style="3" customWidth="1" outlineLevel="1"/>
    <col min="7" max="15" width="5.7109375" style="3" customWidth="1" outlineLevel="1"/>
    <col min="16" max="16" width="7.28515625" style="3" customWidth="1" outlineLevel="1"/>
    <col min="17" max="28" width="5.7109375" style="3" customWidth="1" outlineLevel="1"/>
    <col min="29" max="29" width="5.140625" style="3" customWidth="1" outlineLevel="1"/>
    <col min="30" max="30" width="38.28515625" style="3" customWidth="1" outlineLevel="1"/>
    <col min="31" max="32" width="7.7109375" style="3" customWidth="1" outlineLevel="1"/>
    <col min="33" max="50" width="5.7109375" style="3" customWidth="1" outlineLevel="1"/>
    <col min="51" max="51" width="7.140625" style="3" customWidth="1" outlineLevel="1"/>
    <col min="52" max="52" width="7.140625" style="3" customWidth="1"/>
    <col min="53" max="53" width="12.7109375" style="3" customWidth="1"/>
    <col min="54" max="94" width="0" style="3" hidden="1" customWidth="1"/>
    <col min="95" max="95" width="0" style="4" hidden="1" customWidth="1"/>
    <col min="96" max="97" width="0" style="5" hidden="1" customWidth="1"/>
    <col min="98" max="99" width="9.140625" style="6"/>
    <col min="100" max="16384" width="9.140625" style="3"/>
  </cols>
  <sheetData>
    <row r="1" spans="1:122" ht="18" customHeight="1" x14ac:dyDescent="0.2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 t="s">
        <v>86</v>
      </c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1"/>
      <c r="BC1" s="1"/>
      <c r="BD1" s="2"/>
      <c r="BE1" s="2"/>
      <c r="BF1" s="2"/>
      <c r="BG1" s="2"/>
      <c r="BH1" s="2"/>
      <c r="BI1" s="2"/>
      <c r="BJ1" s="2"/>
    </row>
    <row r="2" spans="1:122" ht="9.75" customHeight="1" x14ac:dyDescent="0.2"/>
    <row r="3" spans="1:122" s="7" customFormat="1" ht="13.5" customHeight="1" x14ac:dyDescent="0.25">
      <c r="A3" s="49" t="s">
        <v>0</v>
      </c>
      <c r="B3" s="49" t="s">
        <v>1</v>
      </c>
      <c r="C3" s="41" t="s">
        <v>2</v>
      </c>
      <c r="D3" s="41" t="s">
        <v>3</v>
      </c>
      <c r="E3" s="52" t="s">
        <v>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49" t="s">
        <v>0</v>
      </c>
      <c r="AD3" s="49" t="s">
        <v>1</v>
      </c>
      <c r="AE3" s="41" t="s">
        <v>2</v>
      </c>
      <c r="AF3" s="41" t="s">
        <v>3</v>
      </c>
      <c r="AG3" s="44" t="s">
        <v>4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6"/>
      <c r="AY3" s="53" t="s">
        <v>5</v>
      </c>
      <c r="AZ3" s="53"/>
      <c r="BA3" s="53" t="s">
        <v>6</v>
      </c>
      <c r="CQ3" s="8"/>
      <c r="CT3" s="9"/>
      <c r="CU3" s="9"/>
    </row>
    <row r="4" spans="1:122" s="7" customFormat="1" ht="12" customHeight="1" x14ac:dyDescent="0.25">
      <c r="A4" s="50"/>
      <c r="B4" s="50"/>
      <c r="C4" s="42"/>
      <c r="D4" s="42"/>
      <c r="E4" s="52" t="s">
        <v>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0"/>
      <c r="AD4" s="50"/>
      <c r="AE4" s="42"/>
      <c r="AF4" s="42"/>
      <c r="AG4" s="44" t="s">
        <v>7</v>
      </c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6"/>
      <c r="AY4" s="53"/>
      <c r="AZ4" s="53"/>
      <c r="BA4" s="53"/>
      <c r="CQ4" s="8"/>
      <c r="CT4" s="9"/>
      <c r="CU4" s="9"/>
    </row>
    <row r="5" spans="1:122" s="7" customFormat="1" ht="110.1" customHeight="1" x14ac:dyDescent="0.25">
      <c r="A5" s="50"/>
      <c r="B5" s="50"/>
      <c r="C5" s="42"/>
      <c r="D5" s="42"/>
      <c r="E5" s="38" t="s">
        <v>8</v>
      </c>
      <c r="F5" s="39"/>
      <c r="G5" s="54" t="s">
        <v>9</v>
      </c>
      <c r="H5" s="55"/>
      <c r="I5" s="38" t="s">
        <v>10</v>
      </c>
      <c r="J5" s="39"/>
      <c r="K5" s="38" t="s">
        <v>11</v>
      </c>
      <c r="L5" s="39"/>
      <c r="M5" s="38" t="s">
        <v>12</v>
      </c>
      <c r="N5" s="39"/>
      <c r="O5" s="38" t="s">
        <v>13</v>
      </c>
      <c r="P5" s="39"/>
      <c r="Q5" s="38" t="s">
        <v>14</v>
      </c>
      <c r="R5" s="39"/>
      <c r="S5" s="38" t="s">
        <v>15</v>
      </c>
      <c r="T5" s="39"/>
      <c r="U5" s="38" t="s">
        <v>16</v>
      </c>
      <c r="V5" s="39"/>
      <c r="W5" s="54" t="s">
        <v>17</v>
      </c>
      <c r="X5" s="55"/>
      <c r="Y5" s="38" t="s">
        <v>18</v>
      </c>
      <c r="Z5" s="39"/>
      <c r="AA5" s="38" t="s">
        <v>19</v>
      </c>
      <c r="AB5" s="39"/>
      <c r="AC5" s="50"/>
      <c r="AD5" s="50"/>
      <c r="AE5" s="42"/>
      <c r="AF5" s="42"/>
      <c r="AG5" s="38" t="s">
        <v>20</v>
      </c>
      <c r="AH5" s="39"/>
      <c r="AI5" s="54" t="s">
        <v>21</v>
      </c>
      <c r="AJ5" s="55"/>
      <c r="AK5" s="38" t="s">
        <v>22</v>
      </c>
      <c r="AL5" s="39"/>
      <c r="AM5" s="38" t="s">
        <v>23</v>
      </c>
      <c r="AN5" s="39"/>
      <c r="AO5" s="38" t="s">
        <v>24</v>
      </c>
      <c r="AP5" s="39"/>
      <c r="AQ5" s="38" t="s">
        <v>25</v>
      </c>
      <c r="AR5" s="39"/>
      <c r="AS5" s="54" t="s">
        <v>26</v>
      </c>
      <c r="AT5" s="55"/>
      <c r="AU5" s="38" t="s">
        <v>27</v>
      </c>
      <c r="AV5" s="39"/>
      <c r="AW5" s="38" t="s">
        <v>28</v>
      </c>
      <c r="AX5" s="40"/>
      <c r="AY5" s="53"/>
      <c r="AZ5" s="53"/>
      <c r="BA5" s="53"/>
      <c r="CQ5" s="8"/>
      <c r="CT5" s="9"/>
      <c r="CU5" s="9"/>
    </row>
    <row r="6" spans="1:122" s="7" customFormat="1" ht="14.25" customHeight="1" x14ac:dyDescent="0.25">
      <c r="A6" s="51"/>
      <c r="B6" s="51"/>
      <c r="C6" s="43"/>
      <c r="D6" s="43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51"/>
      <c r="AD6" s="51"/>
      <c r="AE6" s="43"/>
      <c r="AF6" s="43"/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0" t="s">
        <v>29</v>
      </c>
      <c r="AV6" s="10" t="s">
        <v>30</v>
      </c>
      <c r="AW6" s="10" t="s">
        <v>29</v>
      </c>
      <c r="AX6" s="10" t="s">
        <v>30</v>
      </c>
      <c r="AY6" s="10" t="s">
        <v>29</v>
      </c>
      <c r="AZ6" s="10" t="s">
        <v>30</v>
      </c>
      <c r="BA6" s="10" t="s">
        <v>31</v>
      </c>
      <c r="CQ6" s="8"/>
      <c r="CT6" s="9"/>
      <c r="CU6" s="9"/>
    </row>
    <row r="7" spans="1:122" ht="11.25" customHeight="1" x14ac:dyDescent="0.2">
      <c r="A7" s="11"/>
      <c r="B7" s="11" t="s">
        <v>32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  <c r="AD7" s="11" t="s">
        <v>32</v>
      </c>
      <c r="AE7" s="11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122" x14ac:dyDescent="0.2">
      <c r="A8" s="13">
        <v>1</v>
      </c>
      <c r="B8" s="13" t="s">
        <v>33</v>
      </c>
      <c r="C8" s="13" t="s">
        <v>34</v>
      </c>
      <c r="D8" s="14"/>
      <c r="E8" s="25"/>
      <c r="F8" s="25"/>
      <c r="G8" s="25"/>
      <c r="H8" s="25">
        <v>418.33</v>
      </c>
      <c r="I8" s="25"/>
      <c r="J8" s="25"/>
      <c r="K8" s="25">
        <v>265.5</v>
      </c>
      <c r="L8" s="25">
        <v>335</v>
      </c>
      <c r="M8" s="25"/>
      <c r="N8" s="25"/>
      <c r="O8" s="25">
        <v>325</v>
      </c>
      <c r="P8" s="25">
        <v>325</v>
      </c>
      <c r="Q8" s="25"/>
      <c r="R8" s="25">
        <v>389.5</v>
      </c>
      <c r="S8" s="25">
        <v>240</v>
      </c>
      <c r="T8" s="25">
        <v>300</v>
      </c>
      <c r="U8" s="25"/>
      <c r="V8" s="25"/>
      <c r="W8" s="25"/>
      <c r="X8" s="25"/>
      <c r="Y8" s="25"/>
      <c r="Z8" s="25"/>
      <c r="AA8" s="25"/>
      <c r="AB8" s="25"/>
      <c r="AC8" s="13">
        <v>1</v>
      </c>
      <c r="AD8" s="11" t="s">
        <v>33</v>
      </c>
      <c r="AE8" s="13" t="s">
        <v>34</v>
      </c>
      <c r="AF8" s="1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>
        <v>238</v>
      </c>
      <c r="AT8" s="25">
        <v>326</v>
      </c>
      <c r="AU8" s="25"/>
      <c r="AV8" s="25">
        <v>315</v>
      </c>
      <c r="AW8" s="25"/>
      <c r="AX8" s="25"/>
      <c r="AY8" s="29">
        <f>(K8+O8+S8+AS8)/4</f>
        <v>267.125</v>
      </c>
      <c r="AZ8" s="29">
        <f>(L8+H8+P8+R8+T8+AT8+AV8)/7</f>
        <v>344.11857142857144</v>
      </c>
      <c r="BA8" s="37">
        <f>AVERAGE(AY8:AZ8)</f>
        <v>305.62178571428569</v>
      </c>
      <c r="BB8" s="3">
        <f>IF(E8&gt;0,1,0)</f>
        <v>0</v>
      </c>
      <c r="BC8" s="3">
        <f>IF(F8&gt;0,1,0)</f>
        <v>0</v>
      </c>
      <c r="BD8" s="3">
        <f t="shared" ref="BD8:BS23" si="0">IF(G8&gt;0,1,0)</f>
        <v>0</v>
      </c>
      <c r="BE8" s="3">
        <f t="shared" si="0"/>
        <v>1</v>
      </c>
      <c r="BF8" s="3">
        <f t="shared" si="0"/>
        <v>0</v>
      </c>
      <c r="BG8" s="3">
        <f t="shared" si="0"/>
        <v>0</v>
      </c>
      <c r="BH8" s="3">
        <f t="shared" si="0"/>
        <v>1</v>
      </c>
      <c r="BI8" s="3">
        <f t="shared" si="0"/>
        <v>1</v>
      </c>
      <c r="BJ8" s="3">
        <f t="shared" si="0"/>
        <v>0</v>
      </c>
      <c r="BK8" s="3">
        <f t="shared" si="0"/>
        <v>0</v>
      </c>
      <c r="BL8" s="3">
        <f t="shared" si="0"/>
        <v>1</v>
      </c>
      <c r="BM8" s="3">
        <f t="shared" si="0"/>
        <v>1</v>
      </c>
      <c r="BN8" s="3">
        <f t="shared" si="0"/>
        <v>0</v>
      </c>
      <c r="BO8" s="3">
        <f t="shared" si="0"/>
        <v>1</v>
      </c>
      <c r="BP8" s="3">
        <f t="shared" si="0"/>
        <v>1</v>
      </c>
      <c r="BQ8" s="3">
        <f t="shared" si="0"/>
        <v>1</v>
      </c>
      <c r="BR8" s="3">
        <f t="shared" si="0"/>
        <v>0</v>
      </c>
      <c r="BS8" s="3">
        <f t="shared" si="0"/>
        <v>0</v>
      </c>
      <c r="BT8" s="3">
        <f t="shared" ref="BQ8:BY23" si="1">IF(W8&gt;0,1,0)</f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>IF(AG8&gt;0,1,0)</f>
        <v>0</v>
      </c>
      <c r="CA8" s="3">
        <f t="shared" ref="CA8:CP8" si="2">IF(AH8&gt;0,1,0)</f>
        <v>0</v>
      </c>
      <c r="CB8" s="3">
        <f>IF(AI8&gt;0,1,0)</f>
        <v>0</v>
      </c>
      <c r="CC8" s="3">
        <f t="shared" si="2"/>
        <v>0</v>
      </c>
      <c r="CD8" s="3">
        <f t="shared" si="2"/>
        <v>0</v>
      </c>
      <c r="CE8" s="3">
        <f t="shared" si="2"/>
        <v>0</v>
      </c>
      <c r="CF8" s="3">
        <f t="shared" si="2"/>
        <v>0</v>
      </c>
      <c r="CG8" s="3">
        <f t="shared" si="2"/>
        <v>0</v>
      </c>
      <c r="CH8" s="3">
        <f t="shared" si="2"/>
        <v>0</v>
      </c>
      <c r="CI8" s="3">
        <f t="shared" si="2"/>
        <v>0</v>
      </c>
      <c r="CJ8" s="3">
        <f t="shared" si="2"/>
        <v>0</v>
      </c>
      <c r="CK8" s="3">
        <f t="shared" si="2"/>
        <v>0</v>
      </c>
      <c r="CL8" s="3">
        <f t="shared" si="2"/>
        <v>1</v>
      </c>
      <c r="CM8" s="3">
        <f t="shared" si="2"/>
        <v>1</v>
      </c>
      <c r="CN8" s="3">
        <f t="shared" si="2"/>
        <v>0</v>
      </c>
      <c r="CO8" s="3">
        <f t="shared" si="2"/>
        <v>1</v>
      </c>
      <c r="CP8" s="3">
        <f t="shared" si="2"/>
        <v>0</v>
      </c>
      <c r="CQ8" s="3">
        <f t="shared" ref="CA8:CQ23" si="3">IF(AX8&gt;0,1,0)</f>
        <v>0</v>
      </c>
      <c r="CR8" s="5">
        <f>BB8+BD8+BF8+BH8+BJ8+BL8+BN8+BP8+BR8+BT8+BV8+BX8+BZ8+CB8+CD8+CF8+CH8+CJ8+CL8+CN8+CP8</f>
        <v>4</v>
      </c>
      <c r="CS8" s="5">
        <f>BC8+BE8+BG8+BI8+BK8+BM8+BO8+BQ8+BS8+BU8+BW8+BY8+CA8+CC8+CE8+CG8+CI8+CK8+CM8+CO8+CQ8</f>
        <v>7</v>
      </c>
      <c r="CW8" s="16"/>
      <c r="CY8" s="16"/>
      <c r="CZ8" s="16"/>
    </row>
    <row r="9" spans="1:122" x14ac:dyDescent="0.2">
      <c r="A9" s="13">
        <v>2</v>
      </c>
      <c r="B9" s="13" t="s">
        <v>35</v>
      </c>
      <c r="C9" s="13" t="s">
        <v>34</v>
      </c>
      <c r="D9" s="14"/>
      <c r="E9" s="25"/>
      <c r="F9" s="25"/>
      <c r="G9" s="25"/>
      <c r="H9" s="25">
        <v>370</v>
      </c>
      <c r="I9" s="25"/>
      <c r="J9" s="25"/>
      <c r="K9" s="25">
        <v>255</v>
      </c>
      <c r="L9" s="25">
        <v>275</v>
      </c>
      <c r="M9" s="25"/>
      <c r="N9" s="25"/>
      <c r="O9" s="25">
        <v>330</v>
      </c>
      <c r="P9" s="25">
        <v>330</v>
      </c>
      <c r="Q9" s="25"/>
      <c r="R9" s="25">
        <v>351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13">
        <v>2</v>
      </c>
      <c r="AD9" s="13" t="s">
        <v>35</v>
      </c>
      <c r="AE9" s="13" t="s">
        <v>34</v>
      </c>
      <c r="AF9" s="14"/>
      <c r="AG9" s="25">
        <v>194</v>
      </c>
      <c r="AH9" s="25"/>
      <c r="AI9" s="25">
        <v>327.5</v>
      </c>
      <c r="AJ9" s="25"/>
      <c r="AK9" s="25"/>
      <c r="AL9" s="25"/>
      <c r="AM9" s="25">
        <v>147.5</v>
      </c>
      <c r="AN9" s="25">
        <v>239</v>
      </c>
      <c r="AO9" s="25"/>
      <c r="AP9" s="25">
        <v>213</v>
      </c>
      <c r="AQ9" s="25"/>
      <c r="AR9" s="25"/>
      <c r="AS9" s="25">
        <v>246</v>
      </c>
      <c r="AT9" s="25">
        <v>346</v>
      </c>
      <c r="AU9" s="25"/>
      <c r="AV9" s="25">
        <v>299</v>
      </c>
      <c r="AW9" s="25"/>
      <c r="AX9" s="25"/>
      <c r="AY9" s="29"/>
      <c r="AZ9" s="29">
        <f>(H9+L9+P9+R9+AN9+AP9+AT9+AV9)/8</f>
        <v>302.875</v>
      </c>
      <c r="BA9" s="37">
        <f t="shared" ref="BA9:BA11" si="4">AVERAGE(AY9:AZ9)</f>
        <v>302.875</v>
      </c>
      <c r="BB9" s="3">
        <f t="shared" ref="BB9:BQ39" si="5">IF(E9&gt;0,1,0)</f>
        <v>0</v>
      </c>
      <c r="BC9" s="3">
        <f t="shared" si="5"/>
        <v>0</v>
      </c>
      <c r="BD9" s="3">
        <f t="shared" si="0"/>
        <v>0</v>
      </c>
      <c r="BE9" s="3">
        <f t="shared" si="0"/>
        <v>1</v>
      </c>
      <c r="BF9" s="3">
        <f t="shared" si="0"/>
        <v>0</v>
      </c>
      <c r="BG9" s="3">
        <f t="shared" si="0"/>
        <v>0</v>
      </c>
      <c r="BH9" s="3">
        <f t="shared" si="0"/>
        <v>1</v>
      </c>
      <c r="BI9" s="3">
        <f t="shared" si="0"/>
        <v>1</v>
      </c>
      <c r="BJ9" s="3">
        <f t="shared" si="0"/>
        <v>0</v>
      </c>
      <c r="BK9" s="3">
        <f t="shared" si="0"/>
        <v>0</v>
      </c>
      <c r="BL9" s="3">
        <f t="shared" si="0"/>
        <v>1</v>
      </c>
      <c r="BM9" s="3">
        <f t="shared" si="0"/>
        <v>1</v>
      </c>
      <c r="BN9" s="3">
        <f t="shared" si="0"/>
        <v>0</v>
      </c>
      <c r="BO9" s="3">
        <f t="shared" si="0"/>
        <v>1</v>
      </c>
      <c r="BP9" s="3">
        <f t="shared" si="0"/>
        <v>0</v>
      </c>
      <c r="BQ9" s="3">
        <f t="shared" si="0"/>
        <v>0</v>
      </c>
      <c r="BR9" s="3">
        <f t="shared" si="0"/>
        <v>0</v>
      </c>
      <c r="BS9" s="3">
        <f t="shared" si="0"/>
        <v>0</v>
      </c>
      <c r="BT9" s="3">
        <f t="shared" si="1"/>
        <v>0</v>
      </c>
      <c r="BU9" s="3">
        <f t="shared" si="1"/>
        <v>0</v>
      </c>
      <c r="BV9" s="3">
        <f t="shared" si="1"/>
        <v>0</v>
      </c>
      <c r="BW9" s="3">
        <f t="shared" si="1"/>
        <v>0</v>
      </c>
      <c r="BX9" s="3">
        <f t="shared" si="1"/>
        <v>0</v>
      </c>
      <c r="BY9" s="3">
        <f t="shared" si="1"/>
        <v>0</v>
      </c>
      <c r="BZ9" s="3">
        <f t="shared" ref="BZ9:CO38" si="6">IF(AG9&gt;0,1,0)</f>
        <v>1</v>
      </c>
      <c r="CA9" s="3">
        <f t="shared" si="3"/>
        <v>0</v>
      </c>
      <c r="CB9" s="3">
        <f t="shared" si="3"/>
        <v>1</v>
      </c>
      <c r="CC9" s="3">
        <f t="shared" si="3"/>
        <v>0</v>
      </c>
      <c r="CD9" s="3">
        <f t="shared" si="3"/>
        <v>0</v>
      </c>
      <c r="CE9" s="3">
        <f t="shared" si="3"/>
        <v>0</v>
      </c>
      <c r="CF9" s="3">
        <f t="shared" si="3"/>
        <v>1</v>
      </c>
      <c r="CG9" s="3">
        <f t="shared" si="3"/>
        <v>1</v>
      </c>
      <c r="CH9" s="3">
        <f t="shared" si="3"/>
        <v>0</v>
      </c>
      <c r="CI9" s="3">
        <f t="shared" si="3"/>
        <v>1</v>
      </c>
      <c r="CJ9" s="3">
        <f t="shared" si="3"/>
        <v>0</v>
      </c>
      <c r="CK9" s="3">
        <f t="shared" si="3"/>
        <v>0</v>
      </c>
      <c r="CL9" s="3">
        <f t="shared" si="3"/>
        <v>1</v>
      </c>
      <c r="CM9" s="3">
        <f t="shared" si="3"/>
        <v>1</v>
      </c>
      <c r="CN9" s="3">
        <f t="shared" si="3"/>
        <v>0</v>
      </c>
      <c r="CO9" s="3">
        <f t="shared" si="3"/>
        <v>1</v>
      </c>
      <c r="CP9" s="3">
        <f t="shared" si="3"/>
        <v>0</v>
      </c>
      <c r="CQ9" s="3">
        <f t="shared" si="3"/>
        <v>0</v>
      </c>
      <c r="CR9" s="5">
        <f t="shared" ref="CR9:CS52" si="7">BB9+BD9+BF9+BH9+BJ9+BL9+BN9+BP9+BR9+BT9+BV9+BX9+BZ9+CB9+CD9+CF9+CH9+CJ9+CL9+CN9+CP9</f>
        <v>6</v>
      </c>
      <c r="CS9" s="5">
        <f t="shared" si="7"/>
        <v>8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x14ac:dyDescent="0.2">
      <c r="A10" s="13">
        <v>3</v>
      </c>
      <c r="B10" s="13" t="s">
        <v>36</v>
      </c>
      <c r="C10" s="13" t="s">
        <v>34</v>
      </c>
      <c r="D10" s="14"/>
      <c r="E10" s="25">
        <v>172</v>
      </c>
      <c r="F10" s="25">
        <v>256</v>
      </c>
      <c r="G10" s="25">
        <v>168.33</v>
      </c>
      <c r="H10" s="25">
        <v>218</v>
      </c>
      <c r="I10" s="25">
        <v>210</v>
      </c>
      <c r="J10" s="25">
        <v>247.22</v>
      </c>
      <c r="K10" s="25">
        <v>204.5</v>
      </c>
      <c r="L10" s="25">
        <v>274.25</v>
      </c>
      <c r="M10" s="25"/>
      <c r="N10" s="25">
        <v>191.25</v>
      </c>
      <c r="O10" s="25">
        <v>219</v>
      </c>
      <c r="P10" s="25">
        <v>265.60000000000002</v>
      </c>
      <c r="Q10" s="25">
        <v>129.84</v>
      </c>
      <c r="R10" s="25">
        <v>246.03</v>
      </c>
      <c r="S10" s="25">
        <v>150</v>
      </c>
      <c r="T10" s="25">
        <v>220</v>
      </c>
      <c r="U10" s="25">
        <v>164</v>
      </c>
      <c r="V10" s="25">
        <v>220.2</v>
      </c>
      <c r="W10" s="25">
        <v>146.6</v>
      </c>
      <c r="X10" s="25">
        <v>259.60000000000002</v>
      </c>
      <c r="Y10" s="25">
        <v>104.9</v>
      </c>
      <c r="Z10" s="25">
        <v>184.9</v>
      </c>
      <c r="AA10" s="25">
        <v>153.19999999999999</v>
      </c>
      <c r="AB10" s="25">
        <v>236.4</v>
      </c>
      <c r="AC10" s="13">
        <v>3</v>
      </c>
      <c r="AD10" s="13" t="s">
        <v>36</v>
      </c>
      <c r="AE10" s="13" t="s">
        <v>34</v>
      </c>
      <c r="AF10" s="14"/>
      <c r="AG10" s="25">
        <v>183.5</v>
      </c>
      <c r="AH10" s="25">
        <v>238.33</v>
      </c>
      <c r="AI10" s="25">
        <v>140</v>
      </c>
      <c r="AJ10" s="25">
        <v>277.33</v>
      </c>
      <c r="AK10" s="25">
        <v>228</v>
      </c>
      <c r="AL10" s="25">
        <v>257</v>
      </c>
      <c r="AM10" s="25">
        <v>146.58000000000001</v>
      </c>
      <c r="AN10" s="25">
        <v>200</v>
      </c>
      <c r="AO10" s="25">
        <v>165.2</v>
      </c>
      <c r="AP10" s="25">
        <v>221.8</v>
      </c>
      <c r="AQ10" s="25">
        <v>184</v>
      </c>
      <c r="AR10" s="25">
        <v>243.4</v>
      </c>
      <c r="AS10" s="25">
        <v>180.8</v>
      </c>
      <c r="AT10" s="25">
        <v>291.2</v>
      </c>
      <c r="AU10" s="25">
        <v>192.8</v>
      </c>
      <c r="AV10" s="25">
        <v>283.39999999999998</v>
      </c>
      <c r="AW10" s="25">
        <v>163.75</v>
      </c>
      <c r="AX10" s="25">
        <v>265.2</v>
      </c>
      <c r="AY10" s="29">
        <f>(E10+G10+I10+K10+O10+Q10+S10+U10+W10+Y10+AA10+AG10+AI10+AK10+AM10+AO10+AQ10+AS10+AU10+AW10)/20</f>
        <v>170.35</v>
      </c>
      <c r="AZ10" s="29">
        <f>(F10+H10+J10+N10+P10+R10+T10+V10+X10+Z10+AB10+AH10+AJ10+AL10+AN10+AP10+AR10+AT10+AX10)/21</f>
        <v>216.16476190476192</v>
      </c>
      <c r="BA10" s="37">
        <f t="shared" si="4"/>
        <v>193.25738095238097</v>
      </c>
      <c r="BB10" s="3">
        <f t="shared" si="5"/>
        <v>1</v>
      </c>
      <c r="BC10" s="3">
        <f t="shared" si="5"/>
        <v>1</v>
      </c>
      <c r="BD10" s="3">
        <f t="shared" si="0"/>
        <v>1</v>
      </c>
      <c r="BE10" s="3">
        <f t="shared" si="0"/>
        <v>1</v>
      </c>
      <c r="BF10" s="3">
        <f t="shared" si="0"/>
        <v>1</v>
      </c>
      <c r="BG10" s="3">
        <f t="shared" si="0"/>
        <v>1</v>
      </c>
      <c r="BH10" s="3">
        <f t="shared" si="0"/>
        <v>1</v>
      </c>
      <c r="BI10" s="3">
        <f t="shared" si="0"/>
        <v>1</v>
      </c>
      <c r="BJ10" s="3">
        <f t="shared" si="0"/>
        <v>0</v>
      </c>
      <c r="BK10" s="3">
        <f t="shared" si="0"/>
        <v>1</v>
      </c>
      <c r="BL10" s="3">
        <f t="shared" si="0"/>
        <v>1</v>
      </c>
      <c r="BM10" s="3">
        <f t="shared" si="0"/>
        <v>1</v>
      </c>
      <c r="BN10" s="3">
        <f t="shared" si="0"/>
        <v>1</v>
      </c>
      <c r="BO10" s="3">
        <f t="shared" si="0"/>
        <v>1</v>
      </c>
      <c r="BP10" s="3">
        <f t="shared" si="0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6"/>
        <v>1</v>
      </c>
      <c r="CA10" s="3">
        <f t="shared" si="3"/>
        <v>1</v>
      </c>
      <c r="CB10" s="3">
        <f t="shared" si="3"/>
        <v>1</v>
      </c>
      <c r="CC10" s="3">
        <f t="shared" si="3"/>
        <v>1</v>
      </c>
      <c r="CD10" s="3">
        <f t="shared" si="3"/>
        <v>1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1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3">
        <f t="shared" si="3"/>
        <v>1</v>
      </c>
      <c r="CO10" s="3">
        <f t="shared" si="3"/>
        <v>1</v>
      </c>
      <c r="CP10" s="3">
        <f t="shared" si="3"/>
        <v>1</v>
      </c>
      <c r="CQ10" s="3">
        <f t="shared" si="3"/>
        <v>1</v>
      </c>
      <c r="CR10" s="5">
        <f t="shared" si="7"/>
        <v>20</v>
      </c>
      <c r="CS10" s="5">
        <f t="shared" si="7"/>
        <v>21</v>
      </c>
      <c r="CW10" s="16"/>
      <c r="CY10" s="16"/>
      <c r="CZ10" s="16"/>
    </row>
    <row r="11" spans="1:122" x14ac:dyDescent="0.2">
      <c r="A11" s="13">
        <v>4</v>
      </c>
      <c r="B11" s="13" t="s">
        <v>37</v>
      </c>
      <c r="C11" s="13" t="s">
        <v>34</v>
      </c>
      <c r="D11" s="14"/>
      <c r="E11" s="25">
        <v>76.5</v>
      </c>
      <c r="F11" s="25">
        <v>103.4</v>
      </c>
      <c r="G11" s="25"/>
      <c r="H11" s="25">
        <v>97.5</v>
      </c>
      <c r="I11" s="25">
        <v>88.28</v>
      </c>
      <c r="J11" s="25">
        <v>96.86</v>
      </c>
      <c r="K11" s="25">
        <v>78</v>
      </c>
      <c r="L11" s="25">
        <v>165</v>
      </c>
      <c r="M11" s="25"/>
      <c r="N11" s="25">
        <v>70.33</v>
      </c>
      <c r="O11" s="25">
        <v>81.67</v>
      </c>
      <c r="P11" s="25">
        <v>81</v>
      </c>
      <c r="Q11" s="25">
        <v>65</v>
      </c>
      <c r="R11" s="25">
        <v>82.6</v>
      </c>
      <c r="S11" s="25">
        <v>70</v>
      </c>
      <c r="T11" s="25">
        <v>85</v>
      </c>
      <c r="U11" s="25">
        <v>170</v>
      </c>
      <c r="V11" s="25">
        <v>186</v>
      </c>
      <c r="W11" s="25">
        <v>77</v>
      </c>
      <c r="X11" s="25">
        <v>186</v>
      </c>
      <c r="Y11" s="25">
        <v>83</v>
      </c>
      <c r="Z11" s="25">
        <v>92</v>
      </c>
      <c r="AA11" s="25">
        <v>76</v>
      </c>
      <c r="AB11" s="25">
        <v>85.2</v>
      </c>
      <c r="AC11" s="13">
        <v>4</v>
      </c>
      <c r="AD11" s="13" t="s">
        <v>37</v>
      </c>
      <c r="AE11" s="13" t="s">
        <v>34</v>
      </c>
      <c r="AF11" s="14"/>
      <c r="AG11" s="25">
        <v>143</v>
      </c>
      <c r="AH11" s="25"/>
      <c r="AI11" s="25">
        <v>67</v>
      </c>
      <c r="AJ11" s="25">
        <v>79.5</v>
      </c>
      <c r="AK11" s="25">
        <v>89.333333333333329</v>
      </c>
      <c r="AL11" s="25">
        <v>89.333333333333329</v>
      </c>
      <c r="AM11" s="25">
        <v>144</v>
      </c>
      <c r="AN11" s="25">
        <v>110</v>
      </c>
      <c r="AO11" s="25"/>
      <c r="AP11" s="25">
        <v>85</v>
      </c>
      <c r="AQ11" s="25">
        <v>53.25</v>
      </c>
      <c r="AR11" s="25">
        <v>72</v>
      </c>
      <c r="AS11" s="25">
        <v>54.8</v>
      </c>
      <c r="AT11" s="25">
        <v>77.599999999999994</v>
      </c>
      <c r="AU11" s="25"/>
      <c r="AV11" s="25">
        <v>75</v>
      </c>
      <c r="AW11" s="25"/>
      <c r="AX11" s="25">
        <v>79</v>
      </c>
      <c r="AY11" s="29">
        <f>(E11+I11+K11+O11+Q11+S11+U11+W11+Y11+AA11+AG11+AI11+AK11+AM11+AQ11+AS11)/16</f>
        <v>88.552083333333329</v>
      </c>
      <c r="AZ11" s="29">
        <f>(F11+H11+J11+L11+N11+P11+R11+T11+V11+Z11+AB11+AJ11+AL11+AN11+AP11+AR11+AT11+AV11+AX11)/19</f>
        <v>95.385438596491227</v>
      </c>
      <c r="BA11" s="37">
        <f t="shared" si="4"/>
        <v>91.968760964912278</v>
      </c>
      <c r="BB11" s="3">
        <f t="shared" si="5"/>
        <v>1</v>
      </c>
      <c r="BC11" s="3">
        <f t="shared" si="5"/>
        <v>1</v>
      </c>
      <c r="BD11" s="3">
        <f t="shared" si="0"/>
        <v>0</v>
      </c>
      <c r="BE11" s="3">
        <f t="shared" si="0"/>
        <v>1</v>
      </c>
      <c r="BF11" s="3">
        <f t="shared" si="0"/>
        <v>1</v>
      </c>
      <c r="BG11" s="3">
        <f t="shared" si="0"/>
        <v>1</v>
      </c>
      <c r="BH11" s="3">
        <f t="shared" si="0"/>
        <v>1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1</v>
      </c>
      <c r="BO11" s="3">
        <f t="shared" si="0"/>
        <v>1</v>
      </c>
      <c r="BP11" s="3">
        <f t="shared" si="0"/>
        <v>1</v>
      </c>
      <c r="BQ11" s="3">
        <f t="shared" si="1"/>
        <v>1</v>
      </c>
      <c r="BR11" s="3">
        <f t="shared" si="1"/>
        <v>1</v>
      </c>
      <c r="BS11" s="3">
        <f t="shared" si="1"/>
        <v>1</v>
      </c>
      <c r="BT11" s="3">
        <f t="shared" si="1"/>
        <v>1</v>
      </c>
      <c r="BU11" s="3">
        <f t="shared" si="1"/>
        <v>1</v>
      </c>
      <c r="BV11" s="3">
        <f t="shared" si="1"/>
        <v>1</v>
      </c>
      <c r="BW11" s="3">
        <f t="shared" si="1"/>
        <v>1</v>
      </c>
      <c r="BX11" s="3">
        <f t="shared" si="1"/>
        <v>1</v>
      </c>
      <c r="BY11" s="3">
        <f t="shared" si="1"/>
        <v>1</v>
      </c>
      <c r="BZ11" s="3">
        <f t="shared" si="6"/>
        <v>1</v>
      </c>
      <c r="CA11" s="3">
        <f t="shared" si="3"/>
        <v>0</v>
      </c>
      <c r="CB11" s="3">
        <f t="shared" si="3"/>
        <v>1</v>
      </c>
      <c r="CC11" s="3">
        <f t="shared" si="3"/>
        <v>1</v>
      </c>
      <c r="CD11" s="3">
        <f t="shared" si="3"/>
        <v>1</v>
      </c>
      <c r="CE11" s="3">
        <f t="shared" si="3"/>
        <v>1</v>
      </c>
      <c r="CF11" s="3">
        <f t="shared" si="3"/>
        <v>1</v>
      </c>
      <c r="CG11" s="3">
        <f t="shared" si="3"/>
        <v>1</v>
      </c>
      <c r="CH11" s="3">
        <f t="shared" si="3"/>
        <v>0</v>
      </c>
      <c r="CI11" s="3">
        <f t="shared" si="3"/>
        <v>1</v>
      </c>
      <c r="CJ11" s="3">
        <f t="shared" si="3"/>
        <v>1</v>
      </c>
      <c r="CK11" s="3">
        <f t="shared" si="3"/>
        <v>1</v>
      </c>
      <c r="CL11" s="3">
        <f t="shared" si="3"/>
        <v>1</v>
      </c>
      <c r="CM11" s="3">
        <f t="shared" si="3"/>
        <v>1</v>
      </c>
      <c r="CN11" s="3">
        <f t="shared" si="3"/>
        <v>0</v>
      </c>
      <c r="CO11" s="3">
        <f t="shared" si="3"/>
        <v>1</v>
      </c>
      <c r="CP11" s="3">
        <f t="shared" si="3"/>
        <v>0</v>
      </c>
      <c r="CQ11" s="3">
        <f t="shared" si="3"/>
        <v>1</v>
      </c>
      <c r="CR11" s="5">
        <f t="shared" si="7"/>
        <v>16</v>
      </c>
      <c r="CS11" s="5">
        <f t="shared" si="7"/>
        <v>20</v>
      </c>
      <c r="CW11" s="16"/>
      <c r="CY11" s="16"/>
      <c r="CZ11" s="16"/>
    </row>
    <row r="12" spans="1:122" ht="10.5" customHeight="1" x14ac:dyDescent="0.2">
      <c r="A12" s="11"/>
      <c r="B12" s="11" t="s">
        <v>38</v>
      </c>
      <c r="C12" s="11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1"/>
      <c r="AD12" s="11" t="s">
        <v>38</v>
      </c>
      <c r="AE12" s="11"/>
      <c r="AF12" s="1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C12" s="3">
        <f t="shared" si="5"/>
        <v>0</v>
      </c>
      <c r="BD12" s="3">
        <f t="shared" si="0"/>
        <v>0</v>
      </c>
      <c r="BE12" s="3">
        <f t="shared" si="0"/>
        <v>0</v>
      </c>
      <c r="BF12" s="3">
        <f t="shared" si="0"/>
        <v>0</v>
      </c>
      <c r="BG12" s="3">
        <f t="shared" si="0"/>
        <v>0</v>
      </c>
      <c r="BH12" s="3">
        <f t="shared" si="0"/>
        <v>0</v>
      </c>
      <c r="BI12" s="3">
        <f t="shared" si="0"/>
        <v>0</v>
      </c>
      <c r="BJ12" s="3">
        <f t="shared" si="0"/>
        <v>0</v>
      </c>
      <c r="BK12" s="3">
        <f t="shared" si="0"/>
        <v>0</v>
      </c>
      <c r="BL12" s="3">
        <f t="shared" si="0"/>
        <v>0</v>
      </c>
      <c r="BM12" s="3">
        <f t="shared" si="0"/>
        <v>0</v>
      </c>
      <c r="BN12" s="3">
        <f t="shared" si="0"/>
        <v>0</v>
      </c>
      <c r="BO12" s="3">
        <f t="shared" si="0"/>
        <v>0</v>
      </c>
      <c r="BP12" s="3">
        <f t="shared" si="0"/>
        <v>0</v>
      </c>
      <c r="BQ12" s="3">
        <f t="shared" si="1"/>
        <v>0</v>
      </c>
      <c r="BR12" s="3">
        <f t="shared" si="1"/>
        <v>0</v>
      </c>
      <c r="BS12" s="3">
        <f t="shared" si="1"/>
        <v>0</v>
      </c>
      <c r="BT12" s="3">
        <f t="shared" si="1"/>
        <v>0</v>
      </c>
      <c r="BU12" s="3">
        <f t="shared" si="1"/>
        <v>0</v>
      </c>
      <c r="BV12" s="3">
        <f t="shared" si="1"/>
        <v>0</v>
      </c>
      <c r="BW12" s="3">
        <f t="shared" si="1"/>
        <v>0</v>
      </c>
      <c r="BX12" s="3">
        <f t="shared" si="1"/>
        <v>0</v>
      </c>
      <c r="BY12" s="3">
        <f t="shared" si="1"/>
        <v>0</v>
      </c>
      <c r="BZ12" s="3">
        <f t="shared" si="6"/>
        <v>0</v>
      </c>
      <c r="CA12" s="3">
        <f t="shared" si="3"/>
        <v>0</v>
      </c>
      <c r="CB12" s="3">
        <f t="shared" si="3"/>
        <v>0</v>
      </c>
      <c r="CC12" s="3">
        <f t="shared" si="3"/>
        <v>0</v>
      </c>
      <c r="CD12" s="3">
        <f t="shared" si="3"/>
        <v>0</v>
      </c>
      <c r="CE12" s="3">
        <f t="shared" si="3"/>
        <v>0</v>
      </c>
      <c r="CF12" s="3">
        <f t="shared" si="3"/>
        <v>0</v>
      </c>
      <c r="CG12" s="3">
        <f t="shared" si="3"/>
        <v>0</v>
      </c>
      <c r="CH12" s="3">
        <f t="shared" si="3"/>
        <v>0</v>
      </c>
      <c r="CI12" s="3">
        <f t="shared" si="3"/>
        <v>0</v>
      </c>
      <c r="CJ12" s="3">
        <f t="shared" si="3"/>
        <v>0</v>
      </c>
      <c r="CK12" s="3">
        <f t="shared" si="3"/>
        <v>0</v>
      </c>
      <c r="CL12" s="3">
        <f t="shared" si="3"/>
        <v>0</v>
      </c>
      <c r="CM12" s="3">
        <f t="shared" si="3"/>
        <v>0</v>
      </c>
      <c r="CN12" s="3">
        <f t="shared" si="3"/>
        <v>0</v>
      </c>
      <c r="CO12" s="3">
        <f t="shared" si="3"/>
        <v>0</v>
      </c>
      <c r="CP12" s="3">
        <f t="shared" si="3"/>
        <v>0</v>
      </c>
      <c r="CQ12" s="3">
        <f t="shared" si="3"/>
        <v>0</v>
      </c>
      <c r="CV12" s="16"/>
      <c r="CW12" s="16"/>
      <c r="CY12" s="16"/>
      <c r="CZ12" s="16"/>
    </row>
    <row r="13" spans="1:122" x14ac:dyDescent="0.2">
      <c r="A13" s="13">
        <v>5</v>
      </c>
      <c r="B13" s="13" t="s">
        <v>39</v>
      </c>
      <c r="C13" s="13" t="s">
        <v>34</v>
      </c>
      <c r="D13" s="14"/>
      <c r="E13" s="25">
        <v>136</v>
      </c>
      <c r="F13" s="25">
        <v>154.4</v>
      </c>
      <c r="G13" s="25"/>
      <c r="H13" s="25">
        <v>172</v>
      </c>
      <c r="I13" s="25">
        <v>169.33</v>
      </c>
      <c r="J13" s="25">
        <v>176.67</v>
      </c>
      <c r="K13" s="25">
        <v>107</v>
      </c>
      <c r="L13" s="25">
        <v>186.67</v>
      </c>
      <c r="M13" s="25"/>
      <c r="N13" s="25">
        <v>158</v>
      </c>
      <c r="O13" s="25">
        <v>158.4</v>
      </c>
      <c r="P13" s="25">
        <v>161.4</v>
      </c>
      <c r="Q13" s="25">
        <v>142.33000000000001</v>
      </c>
      <c r="R13" s="25">
        <v>150.4</v>
      </c>
      <c r="S13" s="25">
        <v>160</v>
      </c>
      <c r="T13" s="25">
        <v>180</v>
      </c>
      <c r="U13" s="25">
        <v>160</v>
      </c>
      <c r="V13" s="25">
        <v>164</v>
      </c>
      <c r="W13" s="25">
        <v>120.5</v>
      </c>
      <c r="X13" s="25">
        <v>196.6</v>
      </c>
      <c r="Y13" s="25">
        <v>141</v>
      </c>
      <c r="Z13" s="25">
        <v>166.6</v>
      </c>
      <c r="AA13" s="25">
        <v>155</v>
      </c>
      <c r="AB13" s="25">
        <v>155</v>
      </c>
      <c r="AC13" s="13">
        <v>5</v>
      </c>
      <c r="AD13" s="13" t="s">
        <v>39</v>
      </c>
      <c r="AE13" s="13" t="s">
        <v>34</v>
      </c>
      <c r="AF13" s="14"/>
      <c r="AG13" s="25">
        <v>167.83</v>
      </c>
      <c r="AH13" s="25"/>
      <c r="AI13" s="25">
        <v>175</v>
      </c>
      <c r="AJ13" s="25">
        <v>176.5</v>
      </c>
      <c r="AK13" s="25">
        <v>146</v>
      </c>
      <c r="AL13" s="25">
        <v>151</v>
      </c>
      <c r="AM13" s="25">
        <v>174.75</v>
      </c>
      <c r="AN13" s="25">
        <v>153</v>
      </c>
      <c r="AO13" s="25"/>
      <c r="AP13" s="25">
        <v>165</v>
      </c>
      <c r="AQ13" s="25">
        <v>149.4</v>
      </c>
      <c r="AR13" s="25">
        <v>154.19999999999999</v>
      </c>
      <c r="AS13" s="25">
        <v>168</v>
      </c>
      <c r="AT13" s="25">
        <v>199.2</v>
      </c>
      <c r="AU13" s="25">
        <v>185</v>
      </c>
      <c r="AV13" s="25">
        <v>185.1</v>
      </c>
      <c r="AW13" s="25"/>
      <c r="AX13" s="25">
        <v>166.75</v>
      </c>
      <c r="AY13" s="29">
        <f>(E13+I13+K13+O13+Q13+S13+U13+W13+Y13+AA13+AG13+AI13+AK13+AM13+AQ13+AS13+AU13)/17</f>
        <v>153.85529411764705</v>
      </c>
      <c r="AZ13" s="29">
        <f>(F13+H13+J13+L13+N13+P13+R13+T13+V13+X13+Z13+AB13+AJ13+AL13+AN13+AP13+AR13+AT13+AV13+AX13)/20</f>
        <v>168.62449999999995</v>
      </c>
      <c r="BA13" s="37">
        <f>AVERAGE(AY13:AZ13)</f>
        <v>161.23989705882349</v>
      </c>
      <c r="BB13" s="3">
        <f t="shared" si="5"/>
        <v>1</v>
      </c>
      <c r="BC13" s="3">
        <f t="shared" si="5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1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1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6"/>
        <v>1</v>
      </c>
      <c r="CA13" s="3">
        <f t="shared" si="3"/>
        <v>0</v>
      </c>
      <c r="CB13" s="3">
        <f t="shared" si="3"/>
        <v>1</v>
      </c>
      <c r="CC13" s="3">
        <f t="shared" si="3"/>
        <v>1</v>
      </c>
      <c r="CD13" s="3">
        <f t="shared" si="3"/>
        <v>1</v>
      </c>
      <c r="CE13" s="3">
        <f t="shared" si="3"/>
        <v>1</v>
      </c>
      <c r="CF13" s="3">
        <f t="shared" si="3"/>
        <v>1</v>
      </c>
      <c r="CG13" s="3">
        <f t="shared" si="3"/>
        <v>1</v>
      </c>
      <c r="CH13" s="3">
        <f t="shared" si="3"/>
        <v>0</v>
      </c>
      <c r="CI13" s="3">
        <f t="shared" si="3"/>
        <v>1</v>
      </c>
      <c r="CJ13" s="3">
        <f t="shared" si="3"/>
        <v>1</v>
      </c>
      <c r="CK13" s="3">
        <f t="shared" si="3"/>
        <v>1</v>
      </c>
      <c r="CL13" s="3">
        <f t="shared" si="3"/>
        <v>1</v>
      </c>
      <c r="CM13" s="3">
        <f t="shared" si="3"/>
        <v>1</v>
      </c>
      <c r="CN13" s="3">
        <f t="shared" si="3"/>
        <v>1</v>
      </c>
      <c r="CO13" s="3">
        <f t="shared" si="3"/>
        <v>1</v>
      </c>
      <c r="CP13" s="3">
        <f t="shared" si="3"/>
        <v>0</v>
      </c>
      <c r="CQ13" s="3">
        <f t="shared" si="3"/>
        <v>1</v>
      </c>
      <c r="CR13" s="5">
        <f t="shared" si="7"/>
        <v>17</v>
      </c>
      <c r="CS13" s="5">
        <f t="shared" si="7"/>
        <v>20</v>
      </c>
      <c r="CW13" s="16"/>
      <c r="CY13" s="16"/>
      <c r="CZ13" s="16"/>
    </row>
    <row r="14" spans="1:122" ht="10.5" customHeight="1" x14ac:dyDescent="0.2">
      <c r="A14" s="11"/>
      <c r="B14" s="11" t="s">
        <v>40</v>
      </c>
      <c r="C14" s="11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 t="s">
        <v>40</v>
      </c>
      <c r="AE14" s="11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 s="3">
        <f t="shared" si="5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6"/>
        <v>0</v>
      </c>
      <c r="CA14" s="3">
        <f t="shared" si="3"/>
        <v>0</v>
      </c>
      <c r="CB14" s="3">
        <f t="shared" si="3"/>
        <v>0</v>
      </c>
      <c r="CC14" s="3">
        <f t="shared" si="3"/>
        <v>0</v>
      </c>
      <c r="CD14" s="3">
        <f t="shared" si="3"/>
        <v>0</v>
      </c>
      <c r="CE14" s="3">
        <f t="shared" si="3"/>
        <v>0</v>
      </c>
      <c r="CF14" s="3">
        <f t="shared" si="3"/>
        <v>0</v>
      </c>
      <c r="CG14" s="3">
        <f t="shared" si="3"/>
        <v>0</v>
      </c>
      <c r="CH14" s="3">
        <f t="shared" si="3"/>
        <v>0</v>
      </c>
      <c r="CI14" s="3">
        <f t="shared" si="3"/>
        <v>0</v>
      </c>
      <c r="CJ14" s="3">
        <f t="shared" si="3"/>
        <v>0</v>
      </c>
      <c r="CK14" s="3">
        <f t="shared" si="3"/>
        <v>0</v>
      </c>
      <c r="CL14" s="3">
        <f t="shared" si="3"/>
        <v>0</v>
      </c>
      <c r="CM14" s="3">
        <f t="shared" si="3"/>
        <v>0</v>
      </c>
      <c r="CN14" s="3">
        <f t="shared" si="3"/>
        <v>0</v>
      </c>
      <c r="CO14" s="3">
        <f t="shared" si="3"/>
        <v>0</v>
      </c>
      <c r="CP14" s="3">
        <f t="shared" si="3"/>
        <v>0</v>
      </c>
      <c r="CQ14" s="3">
        <f t="shared" si="3"/>
        <v>0</v>
      </c>
      <c r="CW14" s="16"/>
      <c r="CY14" s="16"/>
      <c r="CZ14" s="16"/>
    </row>
    <row r="15" spans="1:122" x14ac:dyDescent="0.2">
      <c r="A15" s="13">
        <v>6</v>
      </c>
      <c r="B15" s="13" t="s">
        <v>41</v>
      </c>
      <c r="C15" s="13" t="s">
        <v>34</v>
      </c>
      <c r="D15" s="14"/>
      <c r="E15" s="25">
        <v>121</v>
      </c>
      <c r="F15" s="25">
        <v>100.6</v>
      </c>
      <c r="G15" s="25"/>
      <c r="H15" s="25">
        <v>107</v>
      </c>
      <c r="I15" s="25">
        <v>107.55</v>
      </c>
      <c r="J15" s="25">
        <v>110.44</v>
      </c>
      <c r="K15" s="25"/>
      <c r="L15" s="25">
        <v>100</v>
      </c>
      <c r="M15" s="25"/>
      <c r="N15" s="25">
        <v>99.75</v>
      </c>
      <c r="O15" s="25">
        <v>116.6</v>
      </c>
      <c r="P15" s="25">
        <v>116.6</v>
      </c>
      <c r="Q15" s="25"/>
      <c r="R15" s="25">
        <v>108.2</v>
      </c>
      <c r="S15" s="25">
        <v>100</v>
      </c>
      <c r="T15" s="25">
        <v>120</v>
      </c>
      <c r="U15" s="25">
        <v>90</v>
      </c>
      <c r="V15" s="25">
        <v>92.67</v>
      </c>
      <c r="W15" s="25">
        <v>119.6</v>
      </c>
      <c r="X15" s="25"/>
      <c r="Y15" s="25"/>
      <c r="Z15" s="25">
        <v>107.5</v>
      </c>
      <c r="AA15" s="25">
        <v>100.8</v>
      </c>
      <c r="AB15" s="25">
        <v>100.8</v>
      </c>
      <c r="AC15" s="13">
        <v>6</v>
      </c>
      <c r="AD15" s="13" t="s">
        <v>41</v>
      </c>
      <c r="AE15" s="13" t="s">
        <v>34</v>
      </c>
      <c r="AF15" s="14"/>
      <c r="AG15" s="25">
        <v>105.43</v>
      </c>
      <c r="AH15" s="25"/>
      <c r="AI15" s="25">
        <v>113</v>
      </c>
      <c r="AJ15" s="25"/>
      <c r="AK15" s="25">
        <v>104.33</v>
      </c>
      <c r="AL15" s="25">
        <v>104.33</v>
      </c>
      <c r="AM15" s="25">
        <v>120.75</v>
      </c>
      <c r="AN15" s="25">
        <v>87</v>
      </c>
      <c r="AO15" s="25"/>
      <c r="AP15" s="25">
        <v>125.33</v>
      </c>
      <c r="AQ15" s="25">
        <v>102.2</v>
      </c>
      <c r="AR15" s="25">
        <v>102.2</v>
      </c>
      <c r="AS15" s="25">
        <v>52</v>
      </c>
      <c r="AT15" s="25">
        <v>105.8</v>
      </c>
      <c r="AU15" s="25"/>
      <c r="AV15" s="25">
        <v>112.97999999999999</v>
      </c>
      <c r="AW15" s="25"/>
      <c r="AX15" s="25">
        <v>106.2</v>
      </c>
      <c r="AY15" s="29">
        <f>(E15+I15+O15+S15+U15+W15+AA15+AG15+AI15+AK15+AM15+AQ15+AS15)/13</f>
        <v>104.09692307692308</v>
      </c>
      <c r="AZ15" s="29">
        <f>(F15+H15+J15+L15+N15+P15+R15+T15+V15+Z15+AB15+AL15+AN15+AP15+AR15+AT15+AV15+AX15)/18</f>
        <v>105.96666666666665</v>
      </c>
      <c r="BA15" s="37">
        <f>AVERAGE(AY15:AZ15)</f>
        <v>105.03179487179486</v>
      </c>
      <c r="BB15" s="3">
        <f t="shared" si="5"/>
        <v>1</v>
      </c>
      <c r="BC15" s="3">
        <f t="shared" si="5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1</v>
      </c>
      <c r="BM15" s="3">
        <f t="shared" si="0"/>
        <v>1</v>
      </c>
      <c r="BN15" s="3">
        <f t="shared" si="0"/>
        <v>0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1</v>
      </c>
      <c r="BU15" s="3">
        <f t="shared" si="1"/>
        <v>0</v>
      </c>
      <c r="BV15" s="3">
        <f t="shared" si="1"/>
        <v>0</v>
      </c>
      <c r="BW15" s="3">
        <f t="shared" si="1"/>
        <v>1</v>
      </c>
      <c r="BX15" s="3">
        <f t="shared" si="1"/>
        <v>1</v>
      </c>
      <c r="BY15" s="3">
        <f t="shared" si="1"/>
        <v>1</v>
      </c>
      <c r="BZ15" s="3">
        <f t="shared" si="6"/>
        <v>1</v>
      </c>
      <c r="CA15" s="3">
        <f t="shared" si="3"/>
        <v>0</v>
      </c>
      <c r="CB15" s="3">
        <f t="shared" si="3"/>
        <v>1</v>
      </c>
      <c r="CC15" s="3">
        <f t="shared" si="3"/>
        <v>0</v>
      </c>
      <c r="CD15" s="3">
        <f t="shared" si="3"/>
        <v>1</v>
      </c>
      <c r="CE15" s="3">
        <f t="shared" si="3"/>
        <v>1</v>
      </c>
      <c r="CF15" s="3">
        <f t="shared" si="3"/>
        <v>1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1</v>
      </c>
      <c r="CK15" s="3">
        <f t="shared" si="3"/>
        <v>1</v>
      </c>
      <c r="CL15" s="3">
        <f t="shared" si="3"/>
        <v>1</v>
      </c>
      <c r="CM15" s="3">
        <f t="shared" si="3"/>
        <v>1</v>
      </c>
      <c r="CN15" s="3">
        <f t="shared" si="3"/>
        <v>0</v>
      </c>
      <c r="CO15" s="3">
        <f t="shared" si="3"/>
        <v>1</v>
      </c>
      <c r="CP15" s="3">
        <f t="shared" si="3"/>
        <v>0</v>
      </c>
      <c r="CQ15" s="3">
        <f t="shared" si="3"/>
        <v>1</v>
      </c>
      <c r="CR15" s="5">
        <f t="shared" si="7"/>
        <v>13</v>
      </c>
      <c r="CS15" s="5">
        <f t="shared" si="7"/>
        <v>18</v>
      </c>
      <c r="CW15" s="16"/>
      <c r="CY15" s="16"/>
      <c r="CZ15" s="16"/>
    </row>
    <row r="16" spans="1:122" x14ac:dyDescent="0.2">
      <c r="A16" s="13">
        <v>7</v>
      </c>
      <c r="B16" s="13" t="s">
        <v>42</v>
      </c>
      <c r="C16" s="13" t="s">
        <v>34</v>
      </c>
      <c r="D16" s="14"/>
      <c r="E16" s="25"/>
      <c r="F16" s="25">
        <v>213.25</v>
      </c>
      <c r="G16" s="25"/>
      <c r="H16" s="25">
        <v>210</v>
      </c>
      <c r="I16" s="25">
        <v>208</v>
      </c>
      <c r="J16" s="25">
        <v>231.28</v>
      </c>
      <c r="K16" s="25"/>
      <c r="L16" s="25">
        <v>199.33333333333334</v>
      </c>
      <c r="M16" s="25"/>
      <c r="N16" s="25">
        <v>188</v>
      </c>
      <c r="O16" s="25">
        <v>230.6</v>
      </c>
      <c r="P16" s="25">
        <v>230.6</v>
      </c>
      <c r="Q16" s="25"/>
      <c r="R16" s="25">
        <v>215.75</v>
      </c>
      <c r="S16" s="25">
        <v>140</v>
      </c>
      <c r="T16" s="25">
        <v>170</v>
      </c>
      <c r="U16" s="25">
        <v>175</v>
      </c>
      <c r="V16" s="25">
        <v>175</v>
      </c>
      <c r="W16" s="25">
        <v>227.2</v>
      </c>
      <c r="X16" s="25"/>
      <c r="Y16" s="25"/>
      <c r="Z16" s="25">
        <v>193.9</v>
      </c>
      <c r="AA16" s="25">
        <v>212</v>
      </c>
      <c r="AB16" s="25">
        <v>212</v>
      </c>
      <c r="AC16" s="13">
        <v>7</v>
      </c>
      <c r="AD16" s="13" t="s">
        <v>42</v>
      </c>
      <c r="AE16" s="13" t="s">
        <v>34</v>
      </c>
      <c r="AF16" s="14"/>
      <c r="AG16" s="25">
        <v>252.5</v>
      </c>
      <c r="AH16" s="25">
        <v>240</v>
      </c>
      <c r="AI16" s="25">
        <v>190</v>
      </c>
      <c r="AJ16" s="25"/>
      <c r="AK16" s="25">
        <v>212.67</v>
      </c>
      <c r="AL16" s="25">
        <v>223.67</v>
      </c>
      <c r="AM16" s="25">
        <v>174</v>
      </c>
      <c r="AN16" s="25">
        <v>189</v>
      </c>
      <c r="AO16" s="25"/>
      <c r="AP16" s="25">
        <v>202.5</v>
      </c>
      <c r="AQ16" s="25">
        <v>213.33</v>
      </c>
      <c r="AR16" s="25">
        <v>213.33</v>
      </c>
      <c r="AS16" s="25">
        <v>68.2</v>
      </c>
      <c r="AT16" s="25">
        <v>112.6</v>
      </c>
      <c r="AU16" s="25"/>
      <c r="AV16" s="25">
        <v>209</v>
      </c>
      <c r="AW16" s="25"/>
      <c r="AX16" s="25">
        <v>182.2</v>
      </c>
      <c r="AY16" s="29">
        <f>(I16+O16+S16+U16+W16+AG16+AI16+AK16+AM16+AQ16+AS16+AZ16)/12</f>
        <v>191.00839181286551</v>
      </c>
      <c r="AZ16" s="29">
        <f>(F16+H16+J16+L16+N16+P16+R16+T16+V16+Z16+AB16+AH16+AL16+AN16+AP16+AR16+AT16+AV16+AX16)/19</f>
        <v>200.60070175438594</v>
      </c>
      <c r="BA16" s="37">
        <f>AVERAGE(AY16:AZ16)</f>
        <v>195.80454678362571</v>
      </c>
      <c r="BB16" s="3">
        <f t="shared" si="5"/>
        <v>0</v>
      </c>
      <c r="BC16" s="3">
        <f t="shared" si="5"/>
        <v>1</v>
      </c>
      <c r="BD16" s="3">
        <f t="shared" si="0"/>
        <v>0</v>
      </c>
      <c r="BE16" s="3">
        <f t="shared" si="0"/>
        <v>1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1</v>
      </c>
      <c r="BJ16" s="3">
        <f t="shared" si="0"/>
        <v>0</v>
      </c>
      <c r="BK16" s="3">
        <f t="shared" si="0"/>
        <v>1</v>
      </c>
      <c r="BL16" s="3">
        <f t="shared" si="0"/>
        <v>1</v>
      </c>
      <c r="BM16" s="3">
        <f t="shared" si="0"/>
        <v>1</v>
      </c>
      <c r="BN16" s="3">
        <f t="shared" si="0"/>
        <v>0</v>
      </c>
      <c r="BO16" s="3">
        <f t="shared" si="0"/>
        <v>1</v>
      </c>
      <c r="BP16" s="3">
        <f t="shared" si="0"/>
        <v>1</v>
      </c>
      <c r="BQ16" s="3">
        <f t="shared" si="1"/>
        <v>1</v>
      </c>
      <c r="BR16" s="3">
        <f t="shared" si="1"/>
        <v>1</v>
      </c>
      <c r="BS16" s="3">
        <f t="shared" si="1"/>
        <v>1</v>
      </c>
      <c r="BT16" s="3">
        <f t="shared" si="1"/>
        <v>1</v>
      </c>
      <c r="BU16" s="3">
        <f t="shared" si="1"/>
        <v>0</v>
      </c>
      <c r="BV16" s="3">
        <f t="shared" si="1"/>
        <v>0</v>
      </c>
      <c r="BW16" s="3">
        <f t="shared" si="1"/>
        <v>1</v>
      </c>
      <c r="BX16" s="3">
        <f t="shared" si="1"/>
        <v>1</v>
      </c>
      <c r="BY16" s="3">
        <f t="shared" si="1"/>
        <v>1</v>
      </c>
      <c r="BZ16" s="3">
        <f t="shared" si="6"/>
        <v>1</v>
      </c>
      <c r="CA16" s="3">
        <f t="shared" si="3"/>
        <v>1</v>
      </c>
      <c r="CB16" s="3">
        <f t="shared" si="3"/>
        <v>1</v>
      </c>
      <c r="CC16" s="3">
        <f t="shared" si="3"/>
        <v>0</v>
      </c>
      <c r="CD16" s="3">
        <f t="shared" si="3"/>
        <v>1</v>
      </c>
      <c r="CE16" s="3">
        <f t="shared" si="3"/>
        <v>1</v>
      </c>
      <c r="CF16" s="3">
        <f t="shared" si="3"/>
        <v>1</v>
      </c>
      <c r="CG16" s="3">
        <f t="shared" si="3"/>
        <v>1</v>
      </c>
      <c r="CH16" s="3">
        <f t="shared" si="3"/>
        <v>0</v>
      </c>
      <c r="CI16" s="3">
        <f t="shared" si="3"/>
        <v>1</v>
      </c>
      <c r="CJ16" s="3">
        <f t="shared" si="3"/>
        <v>1</v>
      </c>
      <c r="CK16" s="3">
        <f t="shared" si="3"/>
        <v>1</v>
      </c>
      <c r="CL16" s="3">
        <f t="shared" si="3"/>
        <v>1</v>
      </c>
      <c r="CM16" s="3">
        <f t="shared" si="3"/>
        <v>1</v>
      </c>
      <c r="CN16" s="3">
        <f t="shared" si="3"/>
        <v>0</v>
      </c>
      <c r="CO16" s="3">
        <f t="shared" si="3"/>
        <v>1</v>
      </c>
      <c r="CP16" s="3">
        <f t="shared" si="3"/>
        <v>0</v>
      </c>
      <c r="CQ16" s="3">
        <f t="shared" si="3"/>
        <v>1</v>
      </c>
      <c r="CR16" s="5">
        <f t="shared" si="7"/>
        <v>12</v>
      </c>
      <c r="CS16" s="5">
        <f t="shared" si="7"/>
        <v>19</v>
      </c>
      <c r="CW16" s="16"/>
      <c r="CY16" s="16"/>
      <c r="CZ16" s="16"/>
    </row>
    <row r="17" spans="1:104" x14ac:dyDescent="0.2">
      <c r="A17" s="13">
        <v>8</v>
      </c>
      <c r="B17" s="13" t="s">
        <v>43</v>
      </c>
      <c r="C17" s="13" t="s">
        <v>34</v>
      </c>
      <c r="D17" s="14" t="s">
        <v>44</v>
      </c>
      <c r="E17" s="25"/>
      <c r="F17" s="25">
        <v>78.8</v>
      </c>
      <c r="G17" s="25"/>
      <c r="H17" s="25">
        <v>91</v>
      </c>
      <c r="I17" s="25">
        <v>86.12</v>
      </c>
      <c r="J17" s="25">
        <v>96.12</v>
      </c>
      <c r="K17" s="25"/>
      <c r="L17" s="25">
        <v>69</v>
      </c>
      <c r="M17" s="25"/>
      <c r="N17" s="25">
        <v>83.33</v>
      </c>
      <c r="O17" s="25">
        <v>106.5</v>
      </c>
      <c r="P17" s="25">
        <v>106.5</v>
      </c>
      <c r="Q17" s="25"/>
      <c r="R17" s="25">
        <v>81.599999999999994</v>
      </c>
      <c r="S17" s="25">
        <v>90</v>
      </c>
      <c r="T17" s="25">
        <v>120</v>
      </c>
      <c r="U17" s="25">
        <v>70</v>
      </c>
      <c r="V17" s="25">
        <v>76.25</v>
      </c>
      <c r="W17" s="25">
        <v>103.6</v>
      </c>
      <c r="X17" s="25"/>
      <c r="Y17" s="25">
        <v>92.5</v>
      </c>
      <c r="Z17" s="25">
        <v>94.4</v>
      </c>
      <c r="AA17" s="25">
        <v>86</v>
      </c>
      <c r="AB17" s="25">
        <v>86</v>
      </c>
      <c r="AC17" s="13">
        <v>8</v>
      </c>
      <c r="AD17" s="13" t="s">
        <v>43</v>
      </c>
      <c r="AE17" s="13" t="s">
        <v>34</v>
      </c>
      <c r="AF17" s="14" t="s">
        <v>44</v>
      </c>
      <c r="AG17" s="25">
        <v>87.5</v>
      </c>
      <c r="AH17" s="25"/>
      <c r="AI17" s="25">
        <v>98</v>
      </c>
      <c r="AJ17" s="25"/>
      <c r="AK17" s="25">
        <v>91</v>
      </c>
      <c r="AL17" s="25">
        <v>101</v>
      </c>
      <c r="AM17" s="25">
        <v>112</v>
      </c>
      <c r="AN17" s="25">
        <v>60</v>
      </c>
      <c r="AO17" s="25"/>
      <c r="AP17" s="25">
        <v>156</v>
      </c>
      <c r="AQ17" s="25">
        <v>76.25</v>
      </c>
      <c r="AR17" s="25">
        <v>76.25</v>
      </c>
      <c r="AS17" s="25">
        <v>44.6</v>
      </c>
      <c r="AT17" s="25">
        <v>92.4</v>
      </c>
      <c r="AU17" s="25"/>
      <c r="AV17" s="25">
        <v>104.9</v>
      </c>
      <c r="AW17" s="25"/>
      <c r="AX17" s="25">
        <v>86.8</v>
      </c>
      <c r="AY17" s="29">
        <f>(I17+O17+S17+U17+W17+Y17+AA17+AG17+AI17+AK17+AM17+AQ17+AS17)/13</f>
        <v>88.005384615384614</v>
      </c>
      <c r="AZ17" s="29">
        <f>(F17+H17+J17+L17+N17+P17+R17+T17+V17+Z17+AB17+AL17+AN17+AP17+AR17+AT17+AV17+AX17)/18</f>
        <v>92.241666666666674</v>
      </c>
      <c r="BA17" s="37">
        <f>AVERAGE(AY17:AZ17)</f>
        <v>90.123525641025651</v>
      </c>
      <c r="BB17" s="3">
        <f>IF(E17&gt;0,1,0)</f>
        <v>0</v>
      </c>
      <c r="BC17" s="3">
        <f t="shared" si="5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1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1</v>
      </c>
      <c r="BU17" s="3">
        <f t="shared" si="1"/>
        <v>0</v>
      </c>
      <c r="BV17" s="3">
        <f t="shared" si="1"/>
        <v>1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6"/>
        <v>1</v>
      </c>
      <c r="CA17" s="3">
        <f t="shared" si="3"/>
        <v>0</v>
      </c>
      <c r="CB17" s="3">
        <f t="shared" si="3"/>
        <v>1</v>
      </c>
      <c r="CC17" s="3">
        <f t="shared" si="3"/>
        <v>0</v>
      </c>
      <c r="CD17" s="3">
        <f t="shared" si="3"/>
        <v>1</v>
      </c>
      <c r="CE17" s="3">
        <f t="shared" si="3"/>
        <v>1</v>
      </c>
      <c r="CF17" s="3">
        <f t="shared" si="3"/>
        <v>1</v>
      </c>
      <c r="CG17" s="3">
        <f t="shared" si="3"/>
        <v>1</v>
      </c>
      <c r="CH17" s="3">
        <f t="shared" si="3"/>
        <v>0</v>
      </c>
      <c r="CI17" s="3">
        <f t="shared" si="3"/>
        <v>1</v>
      </c>
      <c r="CJ17" s="3">
        <f t="shared" si="3"/>
        <v>1</v>
      </c>
      <c r="CK17" s="3">
        <f t="shared" si="3"/>
        <v>1</v>
      </c>
      <c r="CL17" s="3">
        <f t="shared" si="3"/>
        <v>1</v>
      </c>
      <c r="CM17" s="3">
        <f t="shared" si="3"/>
        <v>1</v>
      </c>
      <c r="CN17" s="3">
        <f t="shared" si="3"/>
        <v>0</v>
      </c>
      <c r="CO17" s="3">
        <f t="shared" si="3"/>
        <v>1</v>
      </c>
      <c r="CP17" s="3">
        <f t="shared" si="3"/>
        <v>0</v>
      </c>
      <c r="CQ17" s="3">
        <f t="shared" si="3"/>
        <v>1</v>
      </c>
      <c r="CR17" s="5">
        <f t="shared" si="7"/>
        <v>13</v>
      </c>
      <c r="CS17" s="5">
        <f t="shared" si="7"/>
        <v>18</v>
      </c>
      <c r="CW17" s="16"/>
      <c r="CY17" s="16"/>
      <c r="CZ17" s="16"/>
    </row>
    <row r="18" spans="1:104" x14ac:dyDescent="0.2">
      <c r="A18" s="11"/>
      <c r="B18" s="11" t="s">
        <v>45</v>
      </c>
      <c r="C18" s="11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1" t="s">
        <v>45</v>
      </c>
      <c r="AE18" s="11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C18" s="3">
        <f t="shared" si="5"/>
        <v>0</v>
      </c>
      <c r="BD18" s="3">
        <f t="shared" si="0"/>
        <v>0</v>
      </c>
      <c r="BE18" s="3">
        <f t="shared" si="0"/>
        <v>0</v>
      </c>
      <c r="BF18" s="3">
        <f t="shared" si="0"/>
        <v>0</v>
      </c>
      <c r="BG18" s="3">
        <f t="shared" si="0"/>
        <v>0</v>
      </c>
      <c r="BH18" s="3">
        <f t="shared" si="0"/>
        <v>0</v>
      </c>
      <c r="BI18" s="3">
        <f t="shared" si="0"/>
        <v>0</v>
      </c>
      <c r="BJ18" s="3">
        <f t="shared" si="0"/>
        <v>0</v>
      </c>
      <c r="BK18" s="3">
        <f t="shared" si="0"/>
        <v>0</v>
      </c>
      <c r="BL18" s="3">
        <f t="shared" si="0"/>
        <v>0</v>
      </c>
      <c r="BM18" s="3">
        <f t="shared" si="0"/>
        <v>0</v>
      </c>
      <c r="BN18" s="3">
        <f t="shared" si="0"/>
        <v>0</v>
      </c>
      <c r="BO18" s="3">
        <f t="shared" si="0"/>
        <v>0</v>
      </c>
      <c r="BP18" s="3">
        <f t="shared" si="0"/>
        <v>0</v>
      </c>
      <c r="BQ18" s="3">
        <f t="shared" si="1"/>
        <v>0</v>
      </c>
      <c r="BR18" s="3">
        <f t="shared" si="1"/>
        <v>0</v>
      </c>
      <c r="BS18" s="3">
        <f t="shared" si="1"/>
        <v>0</v>
      </c>
      <c r="BT18" s="3">
        <f t="shared" si="1"/>
        <v>0</v>
      </c>
      <c r="BU18" s="3">
        <f t="shared" si="1"/>
        <v>0</v>
      </c>
      <c r="BV18" s="3">
        <f t="shared" si="1"/>
        <v>0</v>
      </c>
      <c r="BW18" s="3">
        <f t="shared" si="1"/>
        <v>0</v>
      </c>
      <c r="BX18" s="3">
        <f t="shared" si="1"/>
        <v>0</v>
      </c>
      <c r="BY18" s="3">
        <f t="shared" si="1"/>
        <v>0</v>
      </c>
      <c r="BZ18" s="3">
        <f t="shared" si="6"/>
        <v>0</v>
      </c>
      <c r="CA18" s="3">
        <f t="shared" si="3"/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V18" s="16"/>
      <c r="CW18" s="16"/>
      <c r="CY18" s="16"/>
      <c r="CZ18" s="16"/>
    </row>
    <row r="19" spans="1:104" x14ac:dyDescent="0.2">
      <c r="A19" s="13">
        <v>9</v>
      </c>
      <c r="B19" s="13" t="s">
        <v>46</v>
      </c>
      <c r="C19" s="13" t="s">
        <v>34</v>
      </c>
      <c r="D19" s="14"/>
      <c r="E19" s="25">
        <v>142.5</v>
      </c>
      <c r="F19" s="25">
        <v>342.25</v>
      </c>
      <c r="G19" s="25"/>
      <c r="H19" s="25">
        <v>391</v>
      </c>
      <c r="I19" s="25">
        <v>317.75</v>
      </c>
      <c r="J19" s="25">
        <v>375.43</v>
      </c>
      <c r="K19" s="25">
        <v>296.66666666666669</v>
      </c>
      <c r="L19" s="25">
        <v>416.25</v>
      </c>
      <c r="M19" s="25"/>
      <c r="N19" s="25">
        <v>354.33</v>
      </c>
      <c r="O19" s="25">
        <v>342.8</v>
      </c>
      <c r="P19" s="25">
        <v>352.8</v>
      </c>
      <c r="Q19" s="25">
        <v>295.33</v>
      </c>
      <c r="R19" s="25">
        <v>360.48</v>
      </c>
      <c r="S19" s="25">
        <v>260</v>
      </c>
      <c r="T19" s="25">
        <v>280</v>
      </c>
      <c r="U19" s="25">
        <v>320</v>
      </c>
      <c r="V19" s="25">
        <v>341</v>
      </c>
      <c r="W19" s="25">
        <v>322.39999999999998</v>
      </c>
      <c r="X19" s="25">
        <v>426</v>
      </c>
      <c r="Y19" s="25"/>
      <c r="Z19" s="25">
        <v>325.5</v>
      </c>
      <c r="AA19" s="25">
        <v>348.5</v>
      </c>
      <c r="AB19" s="25">
        <v>349.75</v>
      </c>
      <c r="AC19" s="13">
        <v>9</v>
      </c>
      <c r="AD19" s="13" t="s">
        <v>46</v>
      </c>
      <c r="AE19" s="13" t="s">
        <v>34</v>
      </c>
      <c r="AF19" s="14"/>
      <c r="AG19" s="25">
        <v>372.17</v>
      </c>
      <c r="AH19" s="25"/>
      <c r="AI19" s="25">
        <v>296</v>
      </c>
      <c r="AJ19" s="25"/>
      <c r="AK19" s="25">
        <v>380</v>
      </c>
      <c r="AL19" s="25">
        <v>380</v>
      </c>
      <c r="AM19" s="25">
        <v>340</v>
      </c>
      <c r="AN19" s="25">
        <v>214</v>
      </c>
      <c r="AO19" s="25"/>
      <c r="AP19" s="25">
        <v>375</v>
      </c>
      <c r="AQ19" s="25">
        <v>365</v>
      </c>
      <c r="AR19" s="25">
        <v>371</v>
      </c>
      <c r="AS19" s="25">
        <v>279</v>
      </c>
      <c r="AT19" s="25">
        <v>362.6</v>
      </c>
      <c r="AU19" s="25"/>
      <c r="AV19" s="25">
        <v>374.4</v>
      </c>
      <c r="AW19" s="25"/>
      <c r="AX19" s="25">
        <v>361.66666666666669</v>
      </c>
      <c r="AY19" s="29">
        <f>(E19+I19+K19+O19+Q19+S19+U19+W19+AA19+AG19+AI19+AK19+AM19+AQ19+AS19)/15</f>
        <v>311.87444444444446</v>
      </c>
      <c r="AZ19" s="29">
        <f>(F19+H19+J19+L19+P19+R19+T19+V19+X19+Z19+AB19+AL19+AN19+AP19+AR19+AT19+AV19+AX19)/18</f>
        <v>355.50703703703704</v>
      </c>
      <c r="BA19" s="37">
        <f>AVERAGE(AY19:AZ19)</f>
        <v>333.69074074074075</v>
      </c>
      <c r="BB19" s="3">
        <f t="shared" si="5"/>
        <v>1</v>
      </c>
      <c r="BC19" s="3">
        <f t="shared" si="5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1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1</v>
      </c>
      <c r="BM19" s="3">
        <f t="shared" si="0"/>
        <v>1</v>
      </c>
      <c r="BN19" s="3">
        <f t="shared" si="0"/>
        <v>1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1</v>
      </c>
      <c r="BU19" s="3">
        <f t="shared" si="1"/>
        <v>1</v>
      </c>
      <c r="BV19" s="3">
        <f t="shared" si="1"/>
        <v>0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6"/>
        <v>1</v>
      </c>
      <c r="CA19" s="3">
        <f t="shared" si="3"/>
        <v>0</v>
      </c>
      <c r="CB19" s="3">
        <f t="shared" si="3"/>
        <v>1</v>
      </c>
      <c r="CC19" s="3">
        <f t="shared" si="3"/>
        <v>0</v>
      </c>
      <c r="CD19" s="3">
        <f t="shared" si="3"/>
        <v>1</v>
      </c>
      <c r="CE19" s="3">
        <f t="shared" si="3"/>
        <v>1</v>
      </c>
      <c r="CF19" s="3">
        <f t="shared" si="3"/>
        <v>1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1</v>
      </c>
      <c r="CK19" s="3">
        <f t="shared" si="3"/>
        <v>1</v>
      </c>
      <c r="CL19" s="3">
        <f t="shared" si="3"/>
        <v>1</v>
      </c>
      <c r="CM19" s="3">
        <f t="shared" si="3"/>
        <v>1</v>
      </c>
      <c r="CN19" s="3">
        <f t="shared" si="3"/>
        <v>0</v>
      </c>
      <c r="CO19" s="3">
        <f t="shared" si="3"/>
        <v>1</v>
      </c>
      <c r="CP19" s="3">
        <f t="shared" si="3"/>
        <v>0</v>
      </c>
      <c r="CQ19" s="3">
        <f t="shared" si="3"/>
        <v>1</v>
      </c>
      <c r="CR19" s="5">
        <f t="shared" si="7"/>
        <v>15</v>
      </c>
      <c r="CS19" s="5">
        <f t="shared" si="7"/>
        <v>19</v>
      </c>
      <c r="CW19" s="16"/>
      <c r="CY19" s="16"/>
      <c r="CZ19" s="16"/>
    </row>
    <row r="20" spans="1:104" x14ac:dyDescent="0.2">
      <c r="A20" s="13">
        <v>10</v>
      </c>
      <c r="B20" s="13" t="s">
        <v>47</v>
      </c>
      <c r="C20" s="13" t="s">
        <v>34</v>
      </c>
      <c r="D20" s="14"/>
      <c r="E20" s="25"/>
      <c r="F20" s="25">
        <v>273.60000000000002</v>
      </c>
      <c r="G20" s="25"/>
      <c r="H20" s="25">
        <v>322</v>
      </c>
      <c r="I20" s="25">
        <v>327.22000000000003</v>
      </c>
      <c r="J20" s="25">
        <v>348.66</v>
      </c>
      <c r="K20" s="25">
        <v>242.5</v>
      </c>
      <c r="L20" s="25">
        <v>326.33</v>
      </c>
      <c r="M20" s="25"/>
      <c r="N20" s="25">
        <v>289.33</v>
      </c>
      <c r="O20" s="25">
        <v>277.2</v>
      </c>
      <c r="P20" s="25">
        <v>283.2</v>
      </c>
      <c r="Q20" s="25"/>
      <c r="R20" s="25">
        <v>299.39999999999998</v>
      </c>
      <c r="S20" s="25">
        <v>270</v>
      </c>
      <c r="T20" s="25">
        <v>290</v>
      </c>
      <c r="U20" s="25">
        <v>250</v>
      </c>
      <c r="V20" s="25">
        <v>272.8</v>
      </c>
      <c r="W20" s="15">
        <v>266.8</v>
      </c>
      <c r="X20" s="15">
        <v>425</v>
      </c>
      <c r="Y20" s="25">
        <v>285</v>
      </c>
      <c r="Z20" s="25">
        <v>287.39999999999998</v>
      </c>
      <c r="AA20" s="25">
        <v>297.60000000000002</v>
      </c>
      <c r="AB20" s="25">
        <v>302.60000000000002</v>
      </c>
      <c r="AC20" s="13">
        <v>10</v>
      </c>
      <c r="AD20" s="13" t="s">
        <v>47</v>
      </c>
      <c r="AE20" s="13" t="s">
        <v>34</v>
      </c>
      <c r="AF20" s="14"/>
      <c r="AG20" s="25">
        <v>283.8</v>
      </c>
      <c r="AH20" s="25"/>
      <c r="AI20" s="25">
        <v>292</v>
      </c>
      <c r="AJ20" s="25"/>
      <c r="AK20" s="25">
        <v>296.67</v>
      </c>
      <c r="AL20" s="25">
        <v>296.67</v>
      </c>
      <c r="AM20" s="25">
        <v>300</v>
      </c>
      <c r="AN20" s="25">
        <v>265</v>
      </c>
      <c r="AO20" s="25"/>
      <c r="AP20" s="25">
        <v>295</v>
      </c>
      <c r="AQ20" s="25">
        <v>288.60000000000002</v>
      </c>
      <c r="AR20" s="25">
        <v>293</v>
      </c>
      <c r="AS20" s="25">
        <v>304.8</v>
      </c>
      <c r="AT20" s="25">
        <v>404.6</v>
      </c>
      <c r="AU20" s="25"/>
      <c r="AV20" s="25">
        <v>302.44</v>
      </c>
      <c r="AW20" s="25"/>
      <c r="AX20" s="25">
        <v>289.8</v>
      </c>
      <c r="AY20" s="29">
        <f>(I20+K20+O20+S20+U20+W20+Y20+AA20+AG20+AI20+AK20+AM20+AQ20+AS20)/14</f>
        <v>284.44214285714287</v>
      </c>
      <c r="AZ20" s="29">
        <f>(F20+H20+J20+L20+N20+P20+R20+T20+V20+X20+AB20+AL20+AN20+AP20+AR20+AT20+AV20+AX20)/18</f>
        <v>309.96833333333336</v>
      </c>
      <c r="BA20" s="37">
        <f>AVERAGE(AY20:AZ20)</f>
        <v>297.20523809523809</v>
      </c>
      <c r="BB20" s="3">
        <f t="shared" si="5"/>
        <v>0</v>
      </c>
      <c r="BC20" s="3">
        <f t="shared" si="5"/>
        <v>1</v>
      </c>
      <c r="BD20" s="3">
        <f t="shared" si="0"/>
        <v>0</v>
      </c>
      <c r="BE20" s="3">
        <f t="shared" si="0"/>
        <v>1</v>
      </c>
      <c r="BF20" s="3">
        <f t="shared" si="0"/>
        <v>1</v>
      </c>
      <c r="BG20" s="3">
        <f t="shared" si="0"/>
        <v>1</v>
      </c>
      <c r="BH20" s="3">
        <f t="shared" si="0"/>
        <v>1</v>
      </c>
      <c r="BI20" s="3">
        <f t="shared" si="0"/>
        <v>1</v>
      </c>
      <c r="BJ20" s="3">
        <f t="shared" si="0"/>
        <v>0</v>
      </c>
      <c r="BK20" s="3">
        <f t="shared" si="0"/>
        <v>1</v>
      </c>
      <c r="BL20" s="3">
        <f t="shared" si="0"/>
        <v>1</v>
      </c>
      <c r="BM20" s="3">
        <f t="shared" si="0"/>
        <v>1</v>
      </c>
      <c r="BN20" s="3">
        <f t="shared" si="0"/>
        <v>0</v>
      </c>
      <c r="BO20" s="3">
        <f t="shared" si="0"/>
        <v>1</v>
      </c>
      <c r="BP20" s="3">
        <f t="shared" si="0"/>
        <v>1</v>
      </c>
      <c r="BQ20" s="3">
        <f t="shared" si="1"/>
        <v>1</v>
      </c>
      <c r="BR20" s="3">
        <f t="shared" si="1"/>
        <v>1</v>
      </c>
      <c r="BS20" s="3">
        <f t="shared" si="1"/>
        <v>1</v>
      </c>
      <c r="BT20" s="3">
        <f t="shared" si="1"/>
        <v>1</v>
      </c>
      <c r="BU20" s="3">
        <f t="shared" si="1"/>
        <v>1</v>
      </c>
      <c r="BV20" s="3">
        <f t="shared" si="1"/>
        <v>1</v>
      </c>
      <c r="BW20" s="3">
        <f t="shared" si="1"/>
        <v>1</v>
      </c>
      <c r="BX20" s="3">
        <f t="shared" si="1"/>
        <v>1</v>
      </c>
      <c r="BY20" s="3">
        <f t="shared" si="1"/>
        <v>1</v>
      </c>
      <c r="BZ20" s="3">
        <f t="shared" si="6"/>
        <v>1</v>
      </c>
      <c r="CA20" s="3">
        <f t="shared" si="3"/>
        <v>0</v>
      </c>
      <c r="CB20" s="3">
        <f t="shared" si="3"/>
        <v>1</v>
      </c>
      <c r="CC20" s="3">
        <f t="shared" si="3"/>
        <v>0</v>
      </c>
      <c r="CD20" s="3">
        <f t="shared" si="3"/>
        <v>1</v>
      </c>
      <c r="CE20" s="3">
        <f t="shared" si="3"/>
        <v>1</v>
      </c>
      <c r="CF20" s="3">
        <f t="shared" si="3"/>
        <v>1</v>
      </c>
      <c r="CG20" s="3">
        <f t="shared" si="3"/>
        <v>1</v>
      </c>
      <c r="CH20" s="3">
        <f t="shared" si="3"/>
        <v>0</v>
      </c>
      <c r="CI20" s="3">
        <f t="shared" si="3"/>
        <v>1</v>
      </c>
      <c r="CJ20" s="3">
        <f t="shared" si="3"/>
        <v>1</v>
      </c>
      <c r="CK20" s="3">
        <f t="shared" si="3"/>
        <v>1</v>
      </c>
      <c r="CL20" s="3">
        <f t="shared" si="3"/>
        <v>1</v>
      </c>
      <c r="CM20" s="3">
        <f t="shared" si="3"/>
        <v>1</v>
      </c>
      <c r="CN20" s="3">
        <f t="shared" si="3"/>
        <v>0</v>
      </c>
      <c r="CO20" s="3">
        <f t="shared" si="3"/>
        <v>1</v>
      </c>
      <c r="CP20" s="3">
        <f t="shared" si="3"/>
        <v>0</v>
      </c>
      <c r="CQ20" s="3">
        <f t="shared" si="3"/>
        <v>1</v>
      </c>
      <c r="CR20" s="5">
        <f t="shared" si="7"/>
        <v>14</v>
      </c>
      <c r="CS20" s="5">
        <f t="shared" si="7"/>
        <v>19</v>
      </c>
      <c r="CW20" s="16"/>
      <c r="CY20" s="16"/>
      <c r="CZ20" s="16"/>
    </row>
    <row r="21" spans="1:104" ht="11.25" customHeight="1" x14ac:dyDescent="0.2">
      <c r="A21" s="11"/>
      <c r="B21" s="11" t="s">
        <v>48</v>
      </c>
      <c r="C21" s="11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/>
      <c r="AD21" s="11" t="s">
        <v>48</v>
      </c>
      <c r="AE21" s="11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C21" s="3">
        <f t="shared" si="5"/>
        <v>0</v>
      </c>
      <c r="BD21" s="3">
        <f t="shared" si="0"/>
        <v>0</v>
      </c>
      <c r="BE21" s="3">
        <f t="shared" si="0"/>
        <v>0</v>
      </c>
      <c r="BF21" s="3">
        <f t="shared" si="0"/>
        <v>0</v>
      </c>
      <c r="BG21" s="3">
        <f t="shared" si="0"/>
        <v>0</v>
      </c>
      <c r="BH21" s="3">
        <f t="shared" si="0"/>
        <v>0</v>
      </c>
      <c r="BI21" s="3">
        <f t="shared" si="0"/>
        <v>0</v>
      </c>
      <c r="BJ21" s="3">
        <f t="shared" si="0"/>
        <v>0</v>
      </c>
      <c r="BK21" s="3">
        <f t="shared" si="0"/>
        <v>0</v>
      </c>
      <c r="BL21" s="3">
        <f t="shared" si="0"/>
        <v>0</v>
      </c>
      <c r="BM21" s="3">
        <f t="shared" si="0"/>
        <v>0</v>
      </c>
      <c r="BN21" s="3">
        <f t="shared" si="0"/>
        <v>0</v>
      </c>
      <c r="BO21" s="3">
        <f t="shared" si="0"/>
        <v>0</v>
      </c>
      <c r="BP21" s="3">
        <f t="shared" si="0"/>
        <v>0</v>
      </c>
      <c r="BQ21" s="3">
        <f t="shared" si="1"/>
        <v>0</v>
      </c>
      <c r="BR21" s="3">
        <f t="shared" si="1"/>
        <v>0</v>
      </c>
      <c r="BS21" s="3">
        <f t="shared" si="1"/>
        <v>0</v>
      </c>
      <c r="BT21" s="3">
        <f t="shared" si="1"/>
        <v>0</v>
      </c>
      <c r="BU21" s="3">
        <f t="shared" si="1"/>
        <v>0</v>
      </c>
      <c r="BV21" s="3">
        <f t="shared" si="1"/>
        <v>0</v>
      </c>
      <c r="BW21" s="3">
        <f t="shared" si="1"/>
        <v>0</v>
      </c>
      <c r="BX21" s="3">
        <f t="shared" si="1"/>
        <v>0</v>
      </c>
      <c r="BY21" s="3">
        <f t="shared" si="1"/>
        <v>0</v>
      </c>
      <c r="BZ21" s="3">
        <f t="shared" si="6"/>
        <v>0</v>
      </c>
      <c r="CA21" s="3">
        <f t="shared" si="3"/>
        <v>0</v>
      </c>
      <c r="CB21" s="3">
        <f t="shared" si="3"/>
        <v>0</v>
      </c>
      <c r="CC21" s="3">
        <f t="shared" si="3"/>
        <v>0</v>
      </c>
      <c r="CD21" s="3">
        <f t="shared" si="3"/>
        <v>0</v>
      </c>
      <c r="CE21" s="3">
        <f t="shared" si="3"/>
        <v>0</v>
      </c>
      <c r="CF21" s="3">
        <f t="shared" si="3"/>
        <v>0</v>
      </c>
      <c r="CG21" s="3">
        <f t="shared" si="3"/>
        <v>0</v>
      </c>
      <c r="CH21" s="3">
        <f t="shared" si="3"/>
        <v>0</v>
      </c>
      <c r="CI21" s="3">
        <f t="shared" si="3"/>
        <v>0</v>
      </c>
      <c r="CJ21" s="3">
        <f t="shared" si="3"/>
        <v>0</v>
      </c>
      <c r="CK21" s="3">
        <f t="shared" si="3"/>
        <v>0</v>
      </c>
      <c r="CL21" s="3">
        <f t="shared" si="3"/>
        <v>0</v>
      </c>
      <c r="CM21" s="3">
        <f t="shared" si="3"/>
        <v>0</v>
      </c>
      <c r="CN21" s="3">
        <f t="shared" si="3"/>
        <v>0</v>
      </c>
      <c r="CO21" s="3">
        <f t="shared" si="3"/>
        <v>0</v>
      </c>
      <c r="CP21" s="3">
        <f t="shared" si="3"/>
        <v>0</v>
      </c>
      <c r="CQ21" s="3">
        <f t="shared" si="3"/>
        <v>0</v>
      </c>
      <c r="CV21" s="16"/>
      <c r="CW21" s="16"/>
      <c r="CY21" s="16"/>
      <c r="CZ21" s="16"/>
    </row>
    <row r="22" spans="1:104" x14ac:dyDescent="0.2">
      <c r="A22" s="13">
        <v>11</v>
      </c>
      <c r="B22" s="13" t="s">
        <v>49</v>
      </c>
      <c r="C22" s="13" t="s">
        <v>50</v>
      </c>
      <c r="D22" s="18">
        <v>2.5000000000000001E-2</v>
      </c>
      <c r="E22" s="25">
        <v>40</v>
      </c>
      <c r="F22" s="25">
        <v>66.75</v>
      </c>
      <c r="G22" s="25"/>
      <c r="H22" s="25">
        <v>56</v>
      </c>
      <c r="I22" s="25">
        <v>47.22</v>
      </c>
      <c r="J22" s="25">
        <v>58.89</v>
      </c>
      <c r="K22" s="25">
        <v>41.333333333333336</v>
      </c>
      <c r="L22" s="25">
        <v>61.372500000000002</v>
      </c>
      <c r="M22" s="25"/>
      <c r="N22" s="25">
        <v>57</v>
      </c>
      <c r="O22" s="25">
        <v>49</v>
      </c>
      <c r="P22" s="25">
        <v>60.2</v>
      </c>
      <c r="Q22" s="25">
        <v>48.59</v>
      </c>
      <c r="R22" s="25">
        <v>55.8</v>
      </c>
      <c r="S22" s="25">
        <v>50</v>
      </c>
      <c r="T22" s="25">
        <v>70</v>
      </c>
      <c r="U22" s="25">
        <v>49</v>
      </c>
      <c r="V22" s="25">
        <v>53</v>
      </c>
      <c r="W22" s="15">
        <v>53.4</v>
      </c>
      <c r="X22" s="15">
        <v>84</v>
      </c>
      <c r="Y22" s="25">
        <v>48</v>
      </c>
      <c r="Z22" s="25">
        <v>68.099999999999994</v>
      </c>
      <c r="AA22" s="25">
        <v>53.2</v>
      </c>
      <c r="AB22" s="25">
        <v>62.8</v>
      </c>
      <c r="AC22" s="13">
        <v>11</v>
      </c>
      <c r="AD22" s="13" t="s">
        <v>49</v>
      </c>
      <c r="AE22" s="13" t="s">
        <v>50</v>
      </c>
      <c r="AF22" s="18">
        <v>2.5000000000000001E-2</v>
      </c>
      <c r="AG22" s="25">
        <v>49.33</v>
      </c>
      <c r="AH22" s="25"/>
      <c r="AI22" s="25">
        <v>68</v>
      </c>
      <c r="AJ22" s="25">
        <v>66</v>
      </c>
      <c r="AK22" s="25">
        <v>66.666666666666671</v>
      </c>
      <c r="AL22" s="25">
        <v>67.333333333333329</v>
      </c>
      <c r="AM22" s="25">
        <v>50.4</v>
      </c>
      <c r="AN22" s="25">
        <v>62.333333333333336</v>
      </c>
      <c r="AO22" s="25">
        <v>40</v>
      </c>
      <c r="AP22" s="25">
        <v>57</v>
      </c>
      <c r="AQ22" s="25">
        <v>38.200000000000003</v>
      </c>
      <c r="AR22" s="25">
        <v>38.200000000000003</v>
      </c>
      <c r="AS22" s="25">
        <v>53.2</v>
      </c>
      <c r="AT22" s="25">
        <v>59.8</v>
      </c>
      <c r="AU22" s="25">
        <v>49.68</v>
      </c>
      <c r="AV22" s="25">
        <v>56.4</v>
      </c>
      <c r="AW22" s="25">
        <v>39</v>
      </c>
      <c r="AX22" s="25">
        <v>52.8</v>
      </c>
      <c r="AY22" s="29">
        <f>(E22+I22+K22+O22+Q22+S22+U22+W22+Y22+AA22+AG22+AI22+AK22+AM22+AO22+AQ22+AS22+AU22+AW22)/19</f>
        <v>49.169473684210523</v>
      </c>
      <c r="AZ22" s="29">
        <f>(F22+H22+J22+L22+N22+P22+R22+T22+V22+X22+Z22+AB22+AJ22+AL22+AN22+AP22+AR22+AT22+AV22+AX22)/20</f>
        <v>60.688958333333332</v>
      </c>
      <c r="BA22" s="37">
        <f>AVERAGE(AY22:AZ22)</f>
        <v>54.929216008771931</v>
      </c>
      <c r="BB22" s="3">
        <f t="shared" si="5"/>
        <v>1</v>
      </c>
      <c r="BC22" s="3">
        <f t="shared" si="5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1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6"/>
        <v>1</v>
      </c>
      <c r="CA22" s="3">
        <f t="shared" si="3"/>
        <v>0</v>
      </c>
      <c r="CB22" s="3">
        <f t="shared" si="3"/>
        <v>1</v>
      </c>
      <c r="CC22" s="3">
        <f t="shared" si="3"/>
        <v>1</v>
      </c>
      <c r="CD22" s="3">
        <f t="shared" si="3"/>
        <v>1</v>
      </c>
      <c r="CE22" s="3">
        <f t="shared" si="3"/>
        <v>1</v>
      </c>
      <c r="CF22" s="3">
        <f t="shared" si="3"/>
        <v>1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1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3">
        <f t="shared" si="3"/>
        <v>1</v>
      </c>
      <c r="CO22" s="3">
        <f t="shared" si="3"/>
        <v>1</v>
      </c>
      <c r="CP22" s="3">
        <f t="shared" si="3"/>
        <v>1</v>
      </c>
      <c r="CQ22" s="3">
        <f t="shared" si="3"/>
        <v>1</v>
      </c>
      <c r="CR22" s="5">
        <f t="shared" si="7"/>
        <v>19</v>
      </c>
      <c r="CS22" s="5">
        <f t="shared" si="7"/>
        <v>20</v>
      </c>
      <c r="CW22" s="16"/>
      <c r="CY22" s="16"/>
      <c r="CZ22" s="16"/>
    </row>
    <row r="23" spans="1:104" x14ac:dyDescent="0.2">
      <c r="A23" s="13">
        <v>12</v>
      </c>
      <c r="B23" s="13" t="s">
        <v>51</v>
      </c>
      <c r="C23" s="13" t="s">
        <v>34</v>
      </c>
      <c r="D23" s="19">
        <v>0.2</v>
      </c>
      <c r="E23" s="25">
        <v>206.05</v>
      </c>
      <c r="F23" s="25">
        <v>277.27499999999998</v>
      </c>
      <c r="G23" s="25"/>
      <c r="H23" s="25">
        <v>342</v>
      </c>
      <c r="I23" s="25">
        <v>212.12</v>
      </c>
      <c r="J23" s="25">
        <v>233.75</v>
      </c>
      <c r="K23" s="25">
        <v>292.5</v>
      </c>
      <c r="L23" s="25">
        <v>315</v>
      </c>
      <c r="M23" s="25"/>
      <c r="N23" s="25">
        <v>314</v>
      </c>
      <c r="O23" s="25">
        <v>192.8</v>
      </c>
      <c r="P23" s="25">
        <v>268.8</v>
      </c>
      <c r="Q23" s="25">
        <v>182.5</v>
      </c>
      <c r="R23" s="25">
        <v>271.58</v>
      </c>
      <c r="S23" s="25">
        <v>150</v>
      </c>
      <c r="T23" s="25">
        <v>170</v>
      </c>
      <c r="U23" s="25">
        <v>200</v>
      </c>
      <c r="V23" s="25">
        <v>248</v>
      </c>
      <c r="W23" s="15">
        <f>59.4/0.25</f>
        <v>237.6</v>
      </c>
      <c r="X23" s="15">
        <f>67/0.25</f>
        <v>268</v>
      </c>
      <c r="Y23" s="25">
        <v>119</v>
      </c>
      <c r="Z23" s="25">
        <v>183</v>
      </c>
      <c r="AA23" s="25">
        <v>213.2</v>
      </c>
      <c r="AB23" s="25">
        <v>255.8</v>
      </c>
      <c r="AC23" s="13">
        <v>12</v>
      </c>
      <c r="AD23" s="13" t="s">
        <v>51</v>
      </c>
      <c r="AE23" s="13" t="s">
        <v>34</v>
      </c>
      <c r="AF23" s="19">
        <v>0.2</v>
      </c>
      <c r="AG23" s="25">
        <v>253.8</v>
      </c>
      <c r="AH23" s="25"/>
      <c r="AI23" s="25">
        <v>187.5</v>
      </c>
      <c r="AJ23" s="25">
        <v>252.5</v>
      </c>
      <c r="AK23" s="25">
        <v>350</v>
      </c>
      <c r="AL23" s="25">
        <v>350</v>
      </c>
      <c r="AM23" s="25">
        <v>320</v>
      </c>
      <c r="AN23" s="25">
        <v>302</v>
      </c>
      <c r="AO23" s="25"/>
      <c r="AP23" s="25">
        <v>188.13</v>
      </c>
      <c r="AQ23" s="25">
        <v>240.2</v>
      </c>
      <c r="AR23" s="25">
        <v>265.2</v>
      </c>
      <c r="AS23" s="25">
        <v>217.2</v>
      </c>
      <c r="AT23" s="25">
        <v>322</v>
      </c>
      <c r="AU23" s="27">
        <v>213.33</v>
      </c>
      <c r="AV23" s="27">
        <v>280</v>
      </c>
      <c r="AW23" s="25">
        <v>225</v>
      </c>
      <c r="AX23" s="25">
        <v>222.8</v>
      </c>
      <c r="AY23" s="29">
        <f>(E23+I23+K23+O23+Q23+S23+U23+W23+Y23+AA23+AG23+AI23+AK23+AM23+AQ23+AS23+AU23+AW23)/18</f>
        <v>222.93333333333331</v>
      </c>
      <c r="AZ23" s="29">
        <f>(F23+H23+J23+L23+N23+P23+R23+T23+V23+X23+Z23+AB23+AJ23+AL23+AN23+AP23+AR23+AT23+AV23+AX23)/20</f>
        <v>266.49175000000002</v>
      </c>
      <c r="BA23" s="37">
        <f>AVERAGE(AY23:AZ23)</f>
        <v>244.71254166666665</v>
      </c>
      <c r="BB23" s="3">
        <f t="shared" si="5"/>
        <v>1</v>
      </c>
      <c r="BC23" s="3">
        <f t="shared" si="5"/>
        <v>1</v>
      </c>
      <c r="BD23" s="3">
        <f t="shared" si="0"/>
        <v>0</v>
      </c>
      <c r="BE23" s="3">
        <f t="shared" si="0"/>
        <v>1</v>
      </c>
      <c r="BF23" s="3">
        <f t="shared" si="0"/>
        <v>1</v>
      </c>
      <c r="BG23" s="3">
        <f t="shared" si="0"/>
        <v>1</v>
      </c>
      <c r="BH23" s="3">
        <f t="shared" si="0"/>
        <v>1</v>
      </c>
      <c r="BI23" s="3">
        <f t="shared" si="0"/>
        <v>1</v>
      </c>
      <c r="BJ23" s="3">
        <f t="shared" si="0"/>
        <v>0</v>
      </c>
      <c r="BK23" s="3">
        <f t="shared" si="0"/>
        <v>1</v>
      </c>
      <c r="BL23" s="3">
        <f t="shared" si="0"/>
        <v>1</v>
      </c>
      <c r="BM23" s="3">
        <f t="shared" si="0"/>
        <v>1</v>
      </c>
      <c r="BN23" s="3">
        <f t="shared" si="0"/>
        <v>1</v>
      </c>
      <c r="BO23" s="3">
        <f t="shared" si="0"/>
        <v>1</v>
      </c>
      <c r="BP23" s="3">
        <f t="shared" si="0"/>
        <v>1</v>
      </c>
      <c r="BQ23" s="3">
        <f t="shared" si="1"/>
        <v>1</v>
      </c>
      <c r="BR23" s="3">
        <f t="shared" si="1"/>
        <v>1</v>
      </c>
      <c r="BS23" s="3">
        <f t="shared" si="1"/>
        <v>1</v>
      </c>
      <c r="BT23" s="3">
        <f t="shared" si="1"/>
        <v>1</v>
      </c>
      <c r="BU23" s="3">
        <f t="shared" si="1"/>
        <v>1</v>
      </c>
      <c r="BV23" s="3">
        <f t="shared" si="1"/>
        <v>1</v>
      </c>
      <c r="BW23" s="3">
        <f t="shared" si="1"/>
        <v>1</v>
      </c>
      <c r="BX23" s="3">
        <f t="shared" si="1"/>
        <v>1</v>
      </c>
      <c r="BY23" s="3">
        <f t="shared" si="1"/>
        <v>1</v>
      </c>
      <c r="BZ23" s="3">
        <f t="shared" si="6"/>
        <v>1</v>
      </c>
      <c r="CA23" s="3">
        <f t="shared" si="3"/>
        <v>0</v>
      </c>
      <c r="CB23" s="3">
        <f t="shared" si="3"/>
        <v>1</v>
      </c>
      <c r="CC23" s="3">
        <f t="shared" si="3"/>
        <v>1</v>
      </c>
      <c r="CD23" s="3">
        <f t="shared" si="3"/>
        <v>1</v>
      </c>
      <c r="CE23" s="3">
        <f t="shared" si="3"/>
        <v>1</v>
      </c>
      <c r="CF23" s="3">
        <f t="shared" si="3"/>
        <v>1</v>
      </c>
      <c r="CG23" s="3">
        <f t="shared" si="3"/>
        <v>1</v>
      </c>
      <c r="CH23" s="3">
        <f t="shared" si="3"/>
        <v>0</v>
      </c>
      <c r="CI23" s="3">
        <f t="shared" si="3"/>
        <v>1</v>
      </c>
      <c r="CJ23" s="3">
        <f t="shared" si="3"/>
        <v>1</v>
      </c>
      <c r="CK23" s="3">
        <f t="shared" si="3"/>
        <v>1</v>
      </c>
      <c r="CL23" s="3">
        <f t="shared" si="3"/>
        <v>1</v>
      </c>
      <c r="CM23" s="3">
        <f t="shared" si="3"/>
        <v>1</v>
      </c>
      <c r="CN23" s="3">
        <f t="shared" si="3"/>
        <v>1</v>
      </c>
      <c r="CO23" s="3">
        <f t="shared" si="3"/>
        <v>1</v>
      </c>
      <c r="CP23" s="3">
        <f t="shared" si="3"/>
        <v>1</v>
      </c>
      <c r="CQ23" s="3">
        <f t="shared" ref="CP23:CQ38" si="8">IF(AX23&gt;0,1,0)</f>
        <v>1</v>
      </c>
      <c r="CR23" s="5">
        <f t="shared" si="7"/>
        <v>18</v>
      </c>
      <c r="CS23" s="5">
        <f t="shared" si="7"/>
        <v>20</v>
      </c>
      <c r="CW23" s="16"/>
      <c r="CY23" s="16"/>
      <c r="CZ23" s="16"/>
    </row>
    <row r="24" spans="1:104" x14ac:dyDescent="0.2">
      <c r="A24" s="13">
        <v>13</v>
      </c>
      <c r="B24" s="13" t="s">
        <v>52</v>
      </c>
      <c r="C24" s="13" t="s">
        <v>34</v>
      </c>
      <c r="D24" s="19">
        <v>0.45</v>
      </c>
      <c r="E24" s="25">
        <v>367</v>
      </c>
      <c r="F24" s="25">
        <v>540</v>
      </c>
      <c r="G24" s="25">
        <v>410</v>
      </c>
      <c r="H24" s="25">
        <v>520</v>
      </c>
      <c r="I24" s="25">
        <v>346</v>
      </c>
      <c r="J24" s="25">
        <v>458.79</v>
      </c>
      <c r="K24" s="25">
        <v>388</v>
      </c>
      <c r="L24" s="25">
        <v>618</v>
      </c>
      <c r="M24" s="25"/>
      <c r="N24" s="25">
        <v>465.75</v>
      </c>
      <c r="O24" s="25">
        <v>391.4</v>
      </c>
      <c r="P24" s="25">
        <v>440.4</v>
      </c>
      <c r="Q24" s="25">
        <v>349</v>
      </c>
      <c r="R24" s="25">
        <v>452.67</v>
      </c>
      <c r="S24" s="25">
        <v>280</v>
      </c>
      <c r="T24" s="25">
        <v>400</v>
      </c>
      <c r="U24" s="25">
        <v>280</v>
      </c>
      <c r="V24" s="25">
        <v>292</v>
      </c>
      <c r="W24" s="15">
        <v>372.25</v>
      </c>
      <c r="X24" s="15">
        <v>574</v>
      </c>
      <c r="Y24" s="25">
        <v>318.2</v>
      </c>
      <c r="Z24" s="25">
        <v>444.6</v>
      </c>
      <c r="AA24" s="25">
        <v>378.2</v>
      </c>
      <c r="AB24" s="25">
        <v>517.4</v>
      </c>
      <c r="AC24" s="13">
        <v>13</v>
      </c>
      <c r="AD24" s="13" t="s">
        <v>52</v>
      </c>
      <c r="AE24" s="13" t="s">
        <v>34</v>
      </c>
      <c r="AF24" s="19">
        <v>0.45</v>
      </c>
      <c r="AG24" s="25">
        <v>416</v>
      </c>
      <c r="AH24" s="25"/>
      <c r="AI24" s="25">
        <v>281</v>
      </c>
      <c r="AJ24" s="25">
        <v>400.33</v>
      </c>
      <c r="AK24" s="25">
        <v>480.33</v>
      </c>
      <c r="AL24" s="25">
        <v>597</v>
      </c>
      <c r="AM24" s="25">
        <v>377.75</v>
      </c>
      <c r="AN24" s="25">
        <v>485</v>
      </c>
      <c r="AO24" s="25"/>
      <c r="AP24" s="25">
        <v>506.75</v>
      </c>
      <c r="AQ24" s="25">
        <v>327</v>
      </c>
      <c r="AR24" s="25">
        <v>343</v>
      </c>
      <c r="AS24" s="25">
        <v>398.8</v>
      </c>
      <c r="AT24" s="25">
        <v>604</v>
      </c>
      <c r="AU24" s="25"/>
      <c r="AV24" s="25">
        <v>420.16666666666669</v>
      </c>
      <c r="AW24" s="25">
        <v>307</v>
      </c>
      <c r="AX24" s="25">
        <v>497</v>
      </c>
      <c r="AY24" s="29">
        <f>(E24+G24+I24+K24+O24+Q24+S24+U24+W24+Y24+AA24+AG24+AI24+AK24+AM24+AQ24+AS24+AW24)/18</f>
        <v>359.32944444444439</v>
      </c>
      <c r="AZ24" s="29">
        <f>(F24+H24+J24+L24+N24+P24+R24+T24+V24+X24+Z24+AB24+AJ24+AL24+AN24+AP24+AR24+AT24+AV24+AX24)/20</f>
        <v>478.84283333333332</v>
      </c>
      <c r="BA24" s="37">
        <f>AVERAGE(AY24:AZ24)</f>
        <v>419.08613888888885</v>
      </c>
      <c r="BB24" s="3">
        <f t="shared" si="5"/>
        <v>1</v>
      </c>
      <c r="BC24" s="3">
        <f t="shared" si="5"/>
        <v>1</v>
      </c>
      <c r="BD24" s="3">
        <f t="shared" si="5"/>
        <v>1</v>
      </c>
      <c r="BE24" s="3">
        <f t="shared" si="5"/>
        <v>1</v>
      </c>
      <c r="BF24" s="3">
        <f t="shared" si="5"/>
        <v>1</v>
      </c>
      <c r="BG24" s="3">
        <f t="shared" si="5"/>
        <v>1</v>
      </c>
      <c r="BH24" s="3">
        <f t="shared" si="5"/>
        <v>1</v>
      </c>
      <c r="BI24" s="3">
        <f t="shared" si="5"/>
        <v>1</v>
      </c>
      <c r="BJ24" s="3">
        <f t="shared" si="5"/>
        <v>0</v>
      </c>
      <c r="BK24" s="3">
        <f t="shared" si="5"/>
        <v>1</v>
      </c>
      <c r="BL24" s="3">
        <f t="shared" si="5"/>
        <v>1</v>
      </c>
      <c r="BM24" s="3">
        <f t="shared" si="5"/>
        <v>1</v>
      </c>
      <c r="BN24" s="3">
        <f t="shared" si="5"/>
        <v>1</v>
      </c>
      <c r="BO24" s="3">
        <f t="shared" si="5"/>
        <v>1</v>
      </c>
      <c r="BP24" s="3">
        <f t="shared" si="5"/>
        <v>1</v>
      </c>
      <c r="BQ24" s="3">
        <f t="shared" si="5"/>
        <v>1</v>
      </c>
      <c r="BR24" s="3">
        <f t="shared" ref="BQ24:BY52" si="9">IF(U24&gt;0,1,0)</f>
        <v>1</v>
      </c>
      <c r="BS24" s="3">
        <f t="shared" si="9"/>
        <v>1</v>
      </c>
      <c r="BT24" s="3">
        <f t="shared" si="9"/>
        <v>1</v>
      </c>
      <c r="BU24" s="3">
        <f t="shared" si="9"/>
        <v>1</v>
      </c>
      <c r="BV24" s="3">
        <f t="shared" si="9"/>
        <v>1</v>
      </c>
      <c r="BW24" s="3">
        <f t="shared" si="9"/>
        <v>1</v>
      </c>
      <c r="BX24" s="3">
        <f t="shared" si="9"/>
        <v>1</v>
      </c>
      <c r="BY24" s="3">
        <f t="shared" si="9"/>
        <v>1</v>
      </c>
      <c r="BZ24" s="3">
        <f t="shared" si="6"/>
        <v>1</v>
      </c>
      <c r="CA24" s="3">
        <f t="shared" si="6"/>
        <v>0</v>
      </c>
      <c r="CB24" s="3">
        <f t="shared" si="6"/>
        <v>1</v>
      </c>
      <c r="CC24" s="3">
        <f t="shared" si="6"/>
        <v>1</v>
      </c>
      <c r="CD24" s="3">
        <f t="shared" si="6"/>
        <v>1</v>
      </c>
      <c r="CE24" s="3">
        <f t="shared" si="6"/>
        <v>1</v>
      </c>
      <c r="CF24" s="3">
        <f t="shared" si="6"/>
        <v>1</v>
      </c>
      <c r="CG24" s="3">
        <f t="shared" si="6"/>
        <v>1</v>
      </c>
      <c r="CH24" s="3">
        <f t="shared" si="6"/>
        <v>0</v>
      </c>
      <c r="CI24" s="3">
        <f t="shared" si="6"/>
        <v>1</v>
      </c>
      <c r="CJ24" s="3">
        <f t="shared" si="6"/>
        <v>1</v>
      </c>
      <c r="CK24" s="3">
        <f t="shared" si="6"/>
        <v>1</v>
      </c>
      <c r="CL24" s="3">
        <f t="shared" si="6"/>
        <v>1</v>
      </c>
      <c r="CM24" s="3">
        <f t="shared" si="6"/>
        <v>1</v>
      </c>
      <c r="CN24" s="3">
        <f t="shared" si="6"/>
        <v>0</v>
      </c>
      <c r="CO24" s="3">
        <f t="shared" si="6"/>
        <v>1</v>
      </c>
      <c r="CP24" s="3">
        <f t="shared" si="8"/>
        <v>1</v>
      </c>
      <c r="CQ24" s="3">
        <f t="shared" si="8"/>
        <v>1</v>
      </c>
      <c r="CR24" s="5">
        <f t="shared" si="7"/>
        <v>18</v>
      </c>
      <c r="CS24" s="5">
        <f t="shared" si="7"/>
        <v>20</v>
      </c>
      <c r="CW24" s="16"/>
      <c r="CY24" s="16"/>
      <c r="CZ24" s="16"/>
    </row>
    <row r="25" spans="1:104" x14ac:dyDescent="0.2">
      <c r="A25" s="13">
        <v>14</v>
      </c>
      <c r="B25" s="13" t="s">
        <v>53</v>
      </c>
      <c r="C25" s="13" t="s">
        <v>34</v>
      </c>
      <c r="D25" s="19">
        <v>0.05</v>
      </c>
      <c r="E25" s="25">
        <v>355</v>
      </c>
      <c r="F25" s="25">
        <v>338</v>
      </c>
      <c r="G25" s="25"/>
      <c r="H25" s="25">
        <v>228</v>
      </c>
      <c r="I25" s="25">
        <v>256.75</v>
      </c>
      <c r="J25" s="25">
        <v>273.37</v>
      </c>
      <c r="K25" s="25"/>
      <c r="L25" s="25">
        <v>252</v>
      </c>
      <c r="M25" s="25"/>
      <c r="N25" s="25"/>
      <c r="O25" s="25">
        <v>234.4</v>
      </c>
      <c r="P25" s="25">
        <v>262.39999999999998</v>
      </c>
      <c r="Q25" s="25"/>
      <c r="R25" s="25">
        <v>255.67</v>
      </c>
      <c r="S25" s="25">
        <v>220</v>
      </c>
      <c r="T25" s="25">
        <v>250</v>
      </c>
      <c r="U25" s="25">
        <v>240</v>
      </c>
      <c r="V25" s="25">
        <v>256</v>
      </c>
      <c r="W25" s="15">
        <v>56</v>
      </c>
      <c r="X25" s="15"/>
      <c r="Y25" s="25"/>
      <c r="Z25" s="25">
        <v>205</v>
      </c>
      <c r="AA25" s="25">
        <v>249</v>
      </c>
      <c r="AB25" s="25">
        <v>253.33</v>
      </c>
      <c r="AC25" s="13">
        <v>14</v>
      </c>
      <c r="AD25" s="13" t="s">
        <v>53</v>
      </c>
      <c r="AE25" s="13" t="s">
        <v>34</v>
      </c>
      <c r="AF25" s="19">
        <v>0.09</v>
      </c>
      <c r="AG25" s="25">
        <v>60</v>
      </c>
      <c r="AH25" s="25"/>
      <c r="AI25" s="25">
        <v>275</v>
      </c>
      <c r="AJ25" s="25">
        <v>300</v>
      </c>
      <c r="AK25" s="25"/>
      <c r="AL25" s="25"/>
      <c r="AM25" s="25">
        <v>330</v>
      </c>
      <c r="AN25" s="25">
        <v>240</v>
      </c>
      <c r="AO25" s="25"/>
      <c r="AP25" s="25">
        <v>250.33</v>
      </c>
      <c r="AQ25" s="25">
        <v>298.75</v>
      </c>
      <c r="AR25" s="25">
        <v>298.75</v>
      </c>
      <c r="AS25" s="25">
        <v>246.6</v>
      </c>
      <c r="AT25" s="25">
        <v>295.2</v>
      </c>
      <c r="AU25" s="25">
        <v>224</v>
      </c>
      <c r="AV25" s="25">
        <v>227.2</v>
      </c>
      <c r="AW25" s="25"/>
      <c r="AX25" s="25">
        <v>285</v>
      </c>
      <c r="AY25" s="32">
        <f>(E25+I25+O25+S25+U25+W25+AA25+AG25+AI25+AM25+AQ25+AS25+AU25)/13</f>
        <v>234.26923076923077</v>
      </c>
      <c r="AZ25" s="32">
        <f>(F25+H25+J25+L25+P25+R25+T25+V25+Z25+AB25+AJ25+AN25+AP25+AR25+AT25+AV25+AX25)/17</f>
        <v>262.95588235294116</v>
      </c>
      <c r="BA25" s="33">
        <f>AVERAGE(AY25:AZ25)</f>
        <v>248.61255656108597</v>
      </c>
      <c r="BB25" s="3">
        <f t="shared" si="5"/>
        <v>1</v>
      </c>
      <c r="BC25" s="3">
        <f t="shared" si="5"/>
        <v>1</v>
      </c>
      <c r="BD25" s="3">
        <f t="shared" si="5"/>
        <v>0</v>
      </c>
      <c r="BE25" s="3">
        <f t="shared" si="5"/>
        <v>1</v>
      </c>
      <c r="BF25" s="3">
        <f t="shared" si="5"/>
        <v>1</v>
      </c>
      <c r="BG25" s="3">
        <f t="shared" si="5"/>
        <v>1</v>
      </c>
      <c r="BH25" s="3">
        <f t="shared" si="5"/>
        <v>0</v>
      </c>
      <c r="BI25" s="3">
        <f t="shared" si="5"/>
        <v>1</v>
      </c>
      <c r="BJ25" s="3">
        <f t="shared" si="5"/>
        <v>0</v>
      </c>
      <c r="BK25" s="3">
        <f t="shared" si="5"/>
        <v>0</v>
      </c>
      <c r="BL25" s="3">
        <f t="shared" si="5"/>
        <v>1</v>
      </c>
      <c r="BM25" s="3">
        <f t="shared" si="5"/>
        <v>1</v>
      </c>
      <c r="BN25" s="3">
        <f t="shared" si="5"/>
        <v>0</v>
      </c>
      <c r="BO25" s="3">
        <f t="shared" si="5"/>
        <v>1</v>
      </c>
      <c r="BP25" s="3">
        <f t="shared" si="5"/>
        <v>1</v>
      </c>
      <c r="BQ25" s="3">
        <f t="shared" si="9"/>
        <v>1</v>
      </c>
      <c r="BR25" s="3">
        <f t="shared" si="9"/>
        <v>1</v>
      </c>
      <c r="BS25" s="3">
        <f t="shared" si="9"/>
        <v>1</v>
      </c>
      <c r="BT25" s="3">
        <f t="shared" si="9"/>
        <v>1</v>
      </c>
      <c r="BU25" s="3">
        <f t="shared" si="9"/>
        <v>0</v>
      </c>
      <c r="BV25" s="3">
        <f t="shared" si="9"/>
        <v>0</v>
      </c>
      <c r="BW25" s="3">
        <f t="shared" si="9"/>
        <v>1</v>
      </c>
      <c r="BX25" s="3">
        <f t="shared" si="9"/>
        <v>1</v>
      </c>
      <c r="BY25" s="3">
        <f t="shared" si="9"/>
        <v>1</v>
      </c>
      <c r="BZ25" s="3">
        <f t="shared" si="6"/>
        <v>1</v>
      </c>
      <c r="CA25" s="3">
        <f t="shared" si="6"/>
        <v>0</v>
      </c>
      <c r="CB25" s="3">
        <f t="shared" si="6"/>
        <v>1</v>
      </c>
      <c r="CC25" s="3">
        <f t="shared" si="6"/>
        <v>1</v>
      </c>
      <c r="CD25" s="3">
        <f t="shared" si="6"/>
        <v>0</v>
      </c>
      <c r="CE25" s="3">
        <f t="shared" si="6"/>
        <v>0</v>
      </c>
      <c r="CF25" s="3">
        <f t="shared" si="6"/>
        <v>1</v>
      </c>
      <c r="CG25" s="3">
        <f t="shared" si="6"/>
        <v>1</v>
      </c>
      <c r="CH25" s="3">
        <f t="shared" si="6"/>
        <v>0</v>
      </c>
      <c r="CI25" s="3">
        <f t="shared" si="6"/>
        <v>1</v>
      </c>
      <c r="CJ25" s="3">
        <f t="shared" si="6"/>
        <v>1</v>
      </c>
      <c r="CK25" s="3">
        <f t="shared" si="6"/>
        <v>1</v>
      </c>
      <c r="CL25" s="3">
        <f t="shared" si="6"/>
        <v>1</v>
      </c>
      <c r="CM25" s="3">
        <f t="shared" si="6"/>
        <v>1</v>
      </c>
      <c r="CN25" s="3">
        <f t="shared" si="6"/>
        <v>1</v>
      </c>
      <c r="CO25" s="3">
        <f t="shared" si="6"/>
        <v>1</v>
      </c>
      <c r="CP25" s="3">
        <f t="shared" si="8"/>
        <v>0</v>
      </c>
      <c r="CQ25" s="3">
        <f t="shared" si="8"/>
        <v>1</v>
      </c>
      <c r="CR25" s="5">
        <f t="shared" si="7"/>
        <v>13</v>
      </c>
      <c r="CS25" s="5">
        <f t="shared" si="7"/>
        <v>17</v>
      </c>
      <c r="CW25" s="16"/>
      <c r="CY25" s="16"/>
      <c r="CZ25" s="16"/>
    </row>
    <row r="26" spans="1:104" ht="10.5" customHeight="1" x14ac:dyDescent="0.2">
      <c r="A26" s="11"/>
      <c r="B26" s="11" t="s">
        <v>54</v>
      </c>
      <c r="C26" s="11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1"/>
      <c r="AD26" s="11" t="s">
        <v>54</v>
      </c>
      <c r="AE26" s="11"/>
      <c r="AF26" s="1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C26" s="3">
        <f t="shared" si="5"/>
        <v>0</v>
      </c>
      <c r="BD26" s="3">
        <f t="shared" si="5"/>
        <v>0</v>
      </c>
      <c r="BE26" s="3">
        <f t="shared" si="5"/>
        <v>0</v>
      </c>
      <c r="BF26" s="3">
        <f t="shared" si="5"/>
        <v>0</v>
      </c>
      <c r="BG26" s="3">
        <f t="shared" si="5"/>
        <v>0</v>
      </c>
      <c r="BH26" s="3">
        <f t="shared" si="5"/>
        <v>0</v>
      </c>
      <c r="BI26" s="3">
        <f t="shared" si="5"/>
        <v>0</v>
      </c>
      <c r="BJ26" s="3">
        <f t="shared" si="5"/>
        <v>0</v>
      </c>
      <c r="BK26" s="3">
        <f t="shared" si="5"/>
        <v>0</v>
      </c>
      <c r="BL26" s="3">
        <f t="shared" si="5"/>
        <v>0</v>
      </c>
      <c r="BM26" s="3">
        <f t="shared" si="5"/>
        <v>0</v>
      </c>
      <c r="BN26" s="3">
        <f t="shared" si="5"/>
        <v>0</v>
      </c>
      <c r="BO26" s="3">
        <f t="shared" si="5"/>
        <v>0</v>
      </c>
      <c r="BP26" s="3">
        <f t="shared" si="5"/>
        <v>0</v>
      </c>
      <c r="BQ26" s="3">
        <f t="shared" si="9"/>
        <v>0</v>
      </c>
      <c r="BR26" s="3">
        <f t="shared" si="9"/>
        <v>0</v>
      </c>
      <c r="BS26" s="3">
        <f t="shared" si="9"/>
        <v>0</v>
      </c>
      <c r="BT26" s="3">
        <f t="shared" si="9"/>
        <v>0</v>
      </c>
      <c r="BU26" s="3">
        <f t="shared" si="9"/>
        <v>0</v>
      </c>
      <c r="BV26" s="3">
        <f t="shared" si="9"/>
        <v>0</v>
      </c>
      <c r="BW26" s="3">
        <f t="shared" si="9"/>
        <v>0</v>
      </c>
      <c r="BX26" s="3">
        <f t="shared" si="9"/>
        <v>0</v>
      </c>
      <c r="BY26" s="3">
        <f t="shared" si="9"/>
        <v>0</v>
      </c>
      <c r="BZ26" s="3">
        <f t="shared" si="6"/>
        <v>0</v>
      </c>
      <c r="CA26" s="3">
        <f t="shared" si="6"/>
        <v>0</v>
      </c>
      <c r="CB26" s="3">
        <f t="shared" si="6"/>
        <v>0</v>
      </c>
      <c r="CC26" s="3">
        <f t="shared" si="6"/>
        <v>0</v>
      </c>
      <c r="CD26" s="3">
        <f t="shared" si="6"/>
        <v>0</v>
      </c>
      <c r="CE26" s="3">
        <f t="shared" si="6"/>
        <v>0</v>
      </c>
      <c r="CF26" s="3">
        <f t="shared" si="6"/>
        <v>0</v>
      </c>
      <c r="CG26" s="3">
        <f t="shared" si="6"/>
        <v>0</v>
      </c>
      <c r="CH26" s="3">
        <f t="shared" si="6"/>
        <v>0</v>
      </c>
      <c r="CI26" s="3">
        <f t="shared" si="6"/>
        <v>0</v>
      </c>
      <c r="CJ26" s="3">
        <f t="shared" si="6"/>
        <v>0</v>
      </c>
      <c r="CK26" s="3">
        <f t="shared" si="6"/>
        <v>0</v>
      </c>
      <c r="CL26" s="3">
        <f t="shared" si="6"/>
        <v>0</v>
      </c>
      <c r="CM26" s="3">
        <f t="shared" si="6"/>
        <v>0</v>
      </c>
      <c r="CN26" s="3">
        <f t="shared" si="6"/>
        <v>0</v>
      </c>
      <c r="CO26" s="3">
        <f t="shared" si="6"/>
        <v>0</v>
      </c>
      <c r="CP26" s="3">
        <f t="shared" si="8"/>
        <v>0</v>
      </c>
      <c r="CQ26" s="3">
        <f t="shared" si="8"/>
        <v>0</v>
      </c>
      <c r="CV26" s="16"/>
      <c r="CW26" s="16"/>
      <c r="CY26" s="16"/>
      <c r="CZ26" s="16"/>
    </row>
    <row r="27" spans="1:104" x14ac:dyDescent="0.2">
      <c r="A27" s="13">
        <v>15</v>
      </c>
      <c r="B27" s="13" t="s">
        <v>55</v>
      </c>
      <c r="C27" s="13" t="s">
        <v>34</v>
      </c>
      <c r="D27" s="14"/>
      <c r="E27" s="25">
        <v>157.4</v>
      </c>
      <c r="F27" s="25">
        <v>713</v>
      </c>
      <c r="G27" s="25">
        <v>252.67</v>
      </c>
      <c r="H27" s="25">
        <v>426</v>
      </c>
      <c r="I27" s="25">
        <v>195.37</v>
      </c>
      <c r="J27" s="25">
        <v>409.43</v>
      </c>
      <c r="K27" s="25">
        <v>178.25</v>
      </c>
      <c r="L27" s="25">
        <v>581.25</v>
      </c>
      <c r="M27" s="25"/>
      <c r="N27" s="25">
        <v>235.5</v>
      </c>
      <c r="O27" s="25">
        <v>235.2</v>
      </c>
      <c r="P27" s="25">
        <v>533.6</v>
      </c>
      <c r="Q27" s="25">
        <v>177.4</v>
      </c>
      <c r="R27" s="25">
        <v>623.20000000000005</v>
      </c>
      <c r="S27" s="25">
        <v>120</v>
      </c>
      <c r="T27" s="25">
        <v>246</v>
      </c>
      <c r="U27" s="25">
        <v>150</v>
      </c>
      <c r="V27" s="25">
        <v>200</v>
      </c>
      <c r="W27" s="15">
        <v>293.5</v>
      </c>
      <c r="X27" s="15">
        <v>776.67</v>
      </c>
      <c r="Y27" s="25">
        <v>128.19999999999999</v>
      </c>
      <c r="Z27" s="25">
        <v>408.3</v>
      </c>
      <c r="AA27" s="25">
        <v>205.6</v>
      </c>
      <c r="AB27" s="25">
        <v>491.2</v>
      </c>
      <c r="AC27" s="13">
        <v>15</v>
      </c>
      <c r="AD27" s="13" t="s">
        <v>55</v>
      </c>
      <c r="AE27" s="13" t="s">
        <v>34</v>
      </c>
      <c r="AF27" s="14"/>
      <c r="AG27" s="25">
        <v>165.71</v>
      </c>
      <c r="AH27" s="25">
        <v>538</v>
      </c>
      <c r="AI27" s="15">
        <v>157.5</v>
      </c>
      <c r="AJ27" s="15">
        <v>633.75</v>
      </c>
      <c r="AK27" s="25">
        <v>152</v>
      </c>
      <c r="AL27" s="25">
        <v>805</v>
      </c>
      <c r="AM27" s="25">
        <v>420.25</v>
      </c>
      <c r="AN27" s="25">
        <v>357.5</v>
      </c>
      <c r="AO27" s="25">
        <v>137.5</v>
      </c>
      <c r="AP27" s="25">
        <v>351.4</v>
      </c>
      <c r="AQ27" s="25">
        <v>152</v>
      </c>
      <c r="AR27" s="25">
        <v>588</v>
      </c>
      <c r="AS27" s="25">
        <v>346</v>
      </c>
      <c r="AT27" s="25">
        <v>561</v>
      </c>
      <c r="AU27" s="25">
        <v>495</v>
      </c>
      <c r="AV27" s="25">
        <v>657</v>
      </c>
      <c r="AW27" s="25">
        <v>161</v>
      </c>
      <c r="AX27" s="25">
        <v>727</v>
      </c>
      <c r="AY27" s="29">
        <f>(E27+G27+I27+K27+O27+Q27+S27+U27+W27+Y27+AA27+AG27+AI27+AK27+AM27+AO27+AQ27+AS27+AU27+AW27)/20</f>
        <v>214.0275</v>
      </c>
      <c r="AZ27" s="29">
        <f>(F27+H27+J27+L27+N27+P27+R27+T27+V27+X27+Z27+AB27+AH27+AJ27+AL27+AN27+AP27+AR27+AT27+AV27+AX27)/21</f>
        <v>517.27619047619055</v>
      </c>
      <c r="BA27" s="37">
        <f t="shared" ref="BA27:BA32" si="10">AVERAGE(AY27:AZ27)</f>
        <v>365.65184523809529</v>
      </c>
      <c r="BB27" s="3">
        <f t="shared" si="5"/>
        <v>1</v>
      </c>
      <c r="BC27" s="3">
        <f t="shared" si="5"/>
        <v>1</v>
      </c>
      <c r="BD27" s="3">
        <f t="shared" si="5"/>
        <v>1</v>
      </c>
      <c r="BE27" s="3">
        <f t="shared" si="5"/>
        <v>1</v>
      </c>
      <c r="BF27" s="3">
        <f t="shared" si="5"/>
        <v>1</v>
      </c>
      <c r="BG27" s="3">
        <f t="shared" si="5"/>
        <v>1</v>
      </c>
      <c r="BH27" s="3">
        <f t="shared" si="5"/>
        <v>1</v>
      </c>
      <c r="BI27" s="3">
        <f t="shared" si="5"/>
        <v>1</v>
      </c>
      <c r="BJ27" s="3">
        <f t="shared" si="5"/>
        <v>0</v>
      </c>
      <c r="BK27" s="3">
        <f t="shared" si="5"/>
        <v>1</v>
      </c>
      <c r="BL27" s="3">
        <f t="shared" si="5"/>
        <v>1</v>
      </c>
      <c r="BM27" s="3">
        <f t="shared" si="5"/>
        <v>1</v>
      </c>
      <c r="BN27" s="3">
        <f t="shared" si="5"/>
        <v>1</v>
      </c>
      <c r="BO27" s="3">
        <f t="shared" si="5"/>
        <v>1</v>
      </c>
      <c r="BP27" s="3">
        <f t="shared" si="5"/>
        <v>1</v>
      </c>
      <c r="BQ27" s="3">
        <f t="shared" si="9"/>
        <v>1</v>
      </c>
      <c r="BR27" s="3">
        <f t="shared" si="9"/>
        <v>1</v>
      </c>
      <c r="BS27" s="3">
        <f t="shared" si="9"/>
        <v>1</v>
      </c>
      <c r="BT27" s="3">
        <f t="shared" si="9"/>
        <v>1</v>
      </c>
      <c r="BU27" s="3">
        <f t="shared" si="9"/>
        <v>1</v>
      </c>
      <c r="BV27" s="3">
        <f t="shared" si="9"/>
        <v>1</v>
      </c>
      <c r="BW27" s="3">
        <f t="shared" si="9"/>
        <v>1</v>
      </c>
      <c r="BX27" s="3">
        <f t="shared" si="9"/>
        <v>1</v>
      </c>
      <c r="BY27" s="3">
        <f t="shared" si="9"/>
        <v>1</v>
      </c>
      <c r="BZ27" s="3">
        <f t="shared" si="6"/>
        <v>1</v>
      </c>
      <c r="CA27" s="3">
        <f t="shared" si="6"/>
        <v>1</v>
      </c>
      <c r="CB27" s="3">
        <f t="shared" si="6"/>
        <v>1</v>
      </c>
      <c r="CC27" s="3">
        <f t="shared" si="6"/>
        <v>1</v>
      </c>
      <c r="CD27" s="3">
        <f t="shared" si="6"/>
        <v>1</v>
      </c>
      <c r="CE27" s="3">
        <f t="shared" si="6"/>
        <v>1</v>
      </c>
      <c r="CF27" s="3">
        <f t="shared" si="6"/>
        <v>1</v>
      </c>
      <c r="CG27" s="3">
        <f t="shared" si="6"/>
        <v>1</v>
      </c>
      <c r="CH27" s="3">
        <f t="shared" si="6"/>
        <v>1</v>
      </c>
      <c r="CI27" s="3">
        <f t="shared" si="6"/>
        <v>1</v>
      </c>
      <c r="CJ27" s="3">
        <f t="shared" si="6"/>
        <v>1</v>
      </c>
      <c r="CK27" s="3">
        <f t="shared" si="6"/>
        <v>1</v>
      </c>
      <c r="CL27" s="3">
        <f t="shared" si="6"/>
        <v>1</v>
      </c>
      <c r="CM27" s="3">
        <f t="shared" si="6"/>
        <v>1</v>
      </c>
      <c r="CN27" s="3">
        <f t="shared" si="6"/>
        <v>1</v>
      </c>
      <c r="CO27" s="3">
        <f t="shared" si="6"/>
        <v>1</v>
      </c>
      <c r="CP27" s="3">
        <f t="shared" si="8"/>
        <v>1</v>
      </c>
      <c r="CQ27" s="3">
        <f t="shared" si="8"/>
        <v>1</v>
      </c>
      <c r="CR27" s="5">
        <f t="shared" si="7"/>
        <v>20</v>
      </c>
      <c r="CS27" s="5">
        <f t="shared" si="7"/>
        <v>21</v>
      </c>
      <c r="CW27" s="16"/>
      <c r="CY27" s="16"/>
      <c r="CZ27" s="16"/>
    </row>
    <row r="28" spans="1:104" x14ac:dyDescent="0.2">
      <c r="A28" s="13">
        <v>16</v>
      </c>
      <c r="B28" s="13" t="s">
        <v>56</v>
      </c>
      <c r="C28" s="13" t="s">
        <v>50</v>
      </c>
      <c r="D28" s="14"/>
      <c r="E28" s="25">
        <v>77.849999999999994</v>
      </c>
      <c r="F28" s="25">
        <v>99.4</v>
      </c>
      <c r="G28" s="25">
        <v>81</v>
      </c>
      <c r="H28" s="25">
        <v>117</v>
      </c>
      <c r="I28" s="25">
        <v>77.66</v>
      </c>
      <c r="J28" s="25">
        <v>96.33</v>
      </c>
      <c r="K28" s="25">
        <v>80.547499999999999</v>
      </c>
      <c r="L28" s="25">
        <v>106.52500000000001</v>
      </c>
      <c r="M28" s="25"/>
      <c r="N28" s="25">
        <v>69.25</v>
      </c>
      <c r="O28" s="25">
        <v>77</v>
      </c>
      <c r="P28" s="25">
        <v>92</v>
      </c>
      <c r="Q28" s="25">
        <v>74.400000000000006</v>
      </c>
      <c r="R28" s="25">
        <v>106.6</v>
      </c>
      <c r="S28" s="25">
        <v>90</v>
      </c>
      <c r="T28" s="25">
        <v>120</v>
      </c>
      <c r="U28" s="25">
        <v>50</v>
      </c>
      <c r="V28" s="25">
        <v>66</v>
      </c>
      <c r="W28" s="15">
        <v>65.400000000000006</v>
      </c>
      <c r="X28" s="15">
        <v>114.8</v>
      </c>
      <c r="Y28" s="25">
        <v>72.8</v>
      </c>
      <c r="Z28" s="25">
        <v>93.3</v>
      </c>
      <c r="AA28" s="25">
        <v>73.2</v>
      </c>
      <c r="AB28" s="25">
        <v>94.2</v>
      </c>
      <c r="AC28" s="13">
        <v>16</v>
      </c>
      <c r="AD28" s="13" t="s">
        <v>56</v>
      </c>
      <c r="AE28" s="13" t="s">
        <v>50</v>
      </c>
      <c r="AF28" s="14"/>
      <c r="AG28" s="25">
        <v>75.25</v>
      </c>
      <c r="AH28" s="25">
        <v>95</v>
      </c>
      <c r="AI28" s="15">
        <v>79.75</v>
      </c>
      <c r="AJ28" s="15">
        <v>130</v>
      </c>
      <c r="AK28" s="25">
        <v>90</v>
      </c>
      <c r="AL28" s="25">
        <v>123.33333333333333</v>
      </c>
      <c r="AM28" s="25">
        <v>72.224999999999994</v>
      </c>
      <c r="AN28" s="25">
        <v>104.72499999999999</v>
      </c>
      <c r="AO28" s="25">
        <v>82</v>
      </c>
      <c r="AP28" s="25">
        <v>84.6</v>
      </c>
      <c r="AQ28" s="25">
        <v>71.2</v>
      </c>
      <c r="AR28" s="25">
        <v>97.2</v>
      </c>
      <c r="AS28" s="25">
        <v>75.2</v>
      </c>
      <c r="AT28" s="25">
        <v>124.6</v>
      </c>
      <c r="AU28" s="25">
        <v>97</v>
      </c>
      <c r="AV28" s="25">
        <v>113</v>
      </c>
      <c r="AW28" s="25">
        <v>68.25</v>
      </c>
      <c r="AX28" s="25">
        <v>99.8</v>
      </c>
      <c r="AY28" s="29">
        <f>(E28+G28+I28+K28+O28+Q28+S28+U28+W28+Y28+AA28+AG28+AI28+AK28+AM28+AO28+AQ28+AS28+AU28+AW28)/20</f>
        <v>76.536625000000001</v>
      </c>
      <c r="AZ28" s="29">
        <f>(F28+H28+J28+L28+N28+P28+R28+T28+V28+X28+Z28+AB28+AH28+AJ28+AL28+AN28+AP28+AR28+AT28+AV28+AX28)/21</f>
        <v>102.26968253968252</v>
      </c>
      <c r="BA28" s="37">
        <f t="shared" si="10"/>
        <v>89.403153769841254</v>
      </c>
      <c r="BB28" s="3">
        <f t="shared" si="5"/>
        <v>1</v>
      </c>
      <c r="BC28" s="3">
        <f t="shared" si="5"/>
        <v>1</v>
      </c>
      <c r="BD28" s="3">
        <f t="shared" si="5"/>
        <v>1</v>
      </c>
      <c r="BE28" s="3">
        <f t="shared" si="5"/>
        <v>1</v>
      </c>
      <c r="BF28" s="3">
        <f t="shared" si="5"/>
        <v>1</v>
      </c>
      <c r="BG28" s="3">
        <f t="shared" si="5"/>
        <v>1</v>
      </c>
      <c r="BH28" s="3">
        <f t="shared" si="5"/>
        <v>1</v>
      </c>
      <c r="BI28" s="3">
        <f t="shared" si="5"/>
        <v>1</v>
      </c>
      <c r="BJ28" s="3">
        <f t="shared" si="5"/>
        <v>0</v>
      </c>
      <c r="BK28" s="3">
        <f t="shared" si="5"/>
        <v>1</v>
      </c>
      <c r="BL28" s="3">
        <f t="shared" si="5"/>
        <v>1</v>
      </c>
      <c r="BM28" s="3">
        <f t="shared" si="5"/>
        <v>1</v>
      </c>
      <c r="BN28" s="3">
        <f t="shared" si="5"/>
        <v>1</v>
      </c>
      <c r="BO28" s="3">
        <f t="shared" si="5"/>
        <v>1</v>
      </c>
      <c r="BP28" s="3">
        <f t="shared" si="5"/>
        <v>1</v>
      </c>
      <c r="BQ28" s="3">
        <f t="shared" si="9"/>
        <v>1</v>
      </c>
      <c r="BR28" s="3">
        <f t="shared" si="9"/>
        <v>1</v>
      </c>
      <c r="BS28" s="3">
        <f t="shared" si="9"/>
        <v>1</v>
      </c>
      <c r="BT28" s="3">
        <f t="shared" si="9"/>
        <v>1</v>
      </c>
      <c r="BU28" s="3">
        <f t="shared" si="9"/>
        <v>1</v>
      </c>
      <c r="BV28" s="3">
        <f t="shared" si="9"/>
        <v>1</v>
      </c>
      <c r="BW28" s="3">
        <f t="shared" si="9"/>
        <v>1</v>
      </c>
      <c r="BX28" s="3">
        <f t="shared" si="9"/>
        <v>1</v>
      </c>
      <c r="BY28" s="3">
        <f t="shared" si="9"/>
        <v>1</v>
      </c>
      <c r="BZ28" s="3">
        <f t="shared" si="6"/>
        <v>1</v>
      </c>
      <c r="CA28" s="3">
        <f t="shared" si="6"/>
        <v>1</v>
      </c>
      <c r="CB28" s="3">
        <f t="shared" si="6"/>
        <v>1</v>
      </c>
      <c r="CC28" s="3">
        <f t="shared" si="6"/>
        <v>1</v>
      </c>
      <c r="CD28" s="3">
        <f t="shared" si="6"/>
        <v>1</v>
      </c>
      <c r="CE28" s="3">
        <f t="shared" si="6"/>
        <v>1</v>
      </c>
      <c r="CF28" s="3">
        <f t="shared" si="6"/>
        <v>1</v>
      </c>
      <c r="CG28" s="3">
        <f t="shared" si="6"/>
        <v>1</v>
      </c>
      <c r="CH28" s="3">
        <f t="shared" si="6"/>
        <v>1</v>
      </c>
      <c r="CI28" s="3">
        <f t="shared" si="6"/>
        <v>1</v>
      </c>
      <c r="CJ28" s="3">
        <f t="shared" si="6"/>
        <v>1</v>
      </c>
      <c r="CK28" s="3">
        <f t="shared" si="6"/>
        <v>1</v>
      </c>
      <c r="CL28" s="3">
        <f t="shared" si="6"/>
        <v>1</v>
      </c>
      <c r="CM28" s="3">
        <f t="shared" si="6"/>
        <v>1</v>
      </c>
      <c r="CN28" s="3">
        <f t="shared" si="6"/>
        <v>1</v>
      </c>
      <c r="CO28" s="3">
        <f t="shared" si="6"/>
        <v>1</v>
      </c>
      <c r="CP28" s="3">
        <f t="shared" si="8"/>
        <v>1</v>
      </c>
      <c r="CQ28" s="3">
        <f t="shared" si="8"/>
        <v>1</v>
      </c>
      <c r="CR28" s="5">
        <f t="shared" si="7"/>
        <v>20</v>
      </c>
      <c r="CS28" s="5">
        <f t="shared" si="7"/>
        <v>21</v>
      </c>
      <c r="CW28" s="16"/>
      <c r="CY28" s="16"/>
      <c r="CZ28" s="16"/>
    </row>
    <row r="29" spans="1:104" x14ac:dyDescent="0.2">
      <c r="A29" s="13">
        <v>17</v>
      </c>
      <c r="B29" s="13" t="s">
        <v>57</v>
      </c>
      <c r="C29" s="13" t="s">
        <v>58</v>
      </c>
      <c r="D29" s="14" t="s">
        <v>59</v>
      </c>
      <c r="E29" s="25"/>
      <c r="F29" s="25">
        <v>44.6</v>
      </c>
      <c r="G29" s="25"/>
      <c r="H29" s="25">
        <v>59.4</v>
      </c>
      <c r="I29" s="25">
        <v>46.66</v>
      </c>
      <c r="J29" s="25">
        <v>53.89</v>
      </c>
      <c r="K29" s="25"/>
      <c r="L29" s="25">
        <v>58.48</v>
      </c>
      <c r="M29" s="25"/>
      <c r="N29" s="25">
        <v>45</v>
      </c>
      <c r="O29" s="25">
        <v>56</v>
      </c>
      <c r="P29" s="25">
        <v>56</v>
      </c>
      <c r="Q29" s="25">
        <v>38</v>
      </c>
      <c r="R29" s="25">
        <v>49.2</v>
      </c>
      <c r="S29" s="25">
        <v>70</v>
      </c>
      <c r="T29" s="25">
        <v>80</v>
      </c>
      <c r="U29" s="25">
        <v>36</v>
      </c>
      <c r="V29" s="25">
        <v>44</v>
      </c>
      <c r="W29" s="15">
        <v>47.25</v>
      </c>
      <c r="X29" s="15">
        <v>65</v>
      </c>
      <c r="Y29" s="25">
        <v>39</v>
      </c>
      <c r="Z29" s="25">
        <v>65.33</v>
      </c>
      <c r="AA29" s="25">
        <v>42</v>
      </c>
      <c r="AB29" s="25">
        <v>45.2</v>
      </c>
      <c r="AC29" s="13">
        <v>17</v>
      </c>
      <c r="AD29" s="13" t="s">
        <v>57</v>
      </c>
      <c r="AE29" s="13" t="s">
        <v>58</v>
      </c>
      <c r="AF29" s="14" t="s">
        <v>59</v>
      </c>
      <c r="AG29" s="25">
        <v>48.5</v>
      </c>
      <c r="AH29" s="25"/>
      <c r="AI29" s="15">
        <v>67.333333333333329</v>
      </c>
      <c r="AJ29" s="15"/>
      <c r="AK29" s="25">
        <v>47</v>
      </c>
      <c r="AL29" s="25">
        <v>47</v>
      </c>
      <c r="AM29" s="25">
        <v>64.8</v>
      </c>
      <c r="AN29" s="25"/>
      <c r="AO29" s="25"/>
      <c r="AP29" s="25">
        <v>55.67</v>
      </c>
      <c r="AQ29" s="25">
        <v>43.75</v>
      </c>
      <c r="AR29" s="25">
        <v>43.75</v>
      </c>
      <c r="AS29" s="25">
        <v>63.6</v>
      </c>
      <c r="AT29" s="25">
        <v>71.8</v>
      </c>
      <c r="AU29" s="25"/>
      <c r="AV29" s="25">
        <v>64.331999999999994</v>
      </c>
      <c r="AW29" s="25"/>
      <c r="AX29" s="25">
        <v>42.8</v>
      </c>
      <c r="AY29" s="29">
        <f>(I29+O29+Q29+S29+U29+W29+Y29+AA29+AG29+AI29+AK29+AM29+AQ29+AS29)/14</f>
        <v>50.706666666666663</v>
      </c>
      <c r="AZ29" s="29">
        <f>(F29+H29+J29+L29+N29+P29+R29+T29+V29+X29+Z29+AB29+AL29+AP29+AR29+AT29+AV29+AX29)/18</f>
        <v>55.080666666666659</v>
      </c>
      <c r="BA29" s="37">
        <f t="shared" si="10"/>
        <v>52.893666666666661</v>
      </c>
      <c r="BB29" s="3">
        <f t="shared" si="5"/>
        <v>0</v>
      </c>
      <c r="BC29" s="3">
        <f t="shared" si="5"/>
        <v>1</v>
      </c>
      <c r="BD29" s="3">
        <f t="shared" si="5"/>
        <v>0</v>
      </c>
      <c r="BE29" s="3">
        <f t="shared" si="5"/>
        <v>1</v>
      </c>
      <c r="BF29" s="3">
        <f t="shared" si="5"/>
        <v>1</v>
      </c>
      <c r="BG29" s="3">
        <f t="shared" si="5"/>
        <v>1</v>
      </c>
      <c r="BH29" s="3">
        <f t="shared" si="5"/>
        <v>0</v>
      </c>
      <c r="BI29" s="3">
        <f t="shared" si="5"/>
        <v>1</v>
      </c>
      <c r="BJ29" s="3">
        <f t="shared" si="5"/>
        <v>0</v>
      </c>
      <c r="BK29" s="3">
        <f t="shared" si="5"/>
        <v>1</v>
      </c>
      <c r="BL29" s="3">
        <f t="shared" si="5"/>
        <v>1</v>
      </c>
      <c r="BM29" s="3">
        <f t="shared" si="5"/>
        <v>1</v>
      </c>
      <c r="BN29" s="3">
        <f t="shared" si="5"/>
        <v>1</v>
      </c>
      <c r="BO29" s="3">
        <f t="shared" si="5"/>
        <v>1</v>
      </c>
      <c r="BP29" s="3">
        <f t="shared" si="5"/>
        <v>1</v>
      </c>
      <c r="BQ29" s="3">
        <f t="shared" si="9"/>
        <v>1</v>
      </c>
      <c r="BR29" s="3">
        <f t="shared" si="9"/>
        <v>1</v>
      </c>
      <c r="BS29" s="3">
        <f t="shared" si="9"/>
        <v>1</v>
      </c>
      <c r="BT29" s="3">
        <f t="shared" si="9"/>
        <v>1</v>
      </c>
      <c r="BU29" s="3">
        <f t="shared" si="9"/>
        <v>1</v>
      </c>
      <c r="BV29" s="3">
        <f t="shared" si="9"/>
        <v>1</v>
      </c>
      <c r="BW29" s="3">
        <f t="shared" si="9"/>
        <v>1</v>
      </c>
      <c r="BX29" s="3">
        <f t="shared" si="9"/>
        <v>1</v>
      </c>
      <c r="BY29" s="3">
        <f t="shared" si="9"/>
        <v>1</v>
      </c>
      <c r="BZ29" s="3">
        <f t="shared" si="6"/>
        <v>1</v>
      </c>
      <c r="CA29" s="3">
        <f t="shared" si="6"/>
        <v>0</v>
      </c>
      <c r="CB29" s="3">
        <f t="shared" si="6"/>
        <v>1</v>
      </c>
      <c r="CC29" s="3">
        <f t="shared" si="6"/>
        <v>0</v>
      </c>
      <c r="CD29" s="3">
        <f t="shared" si="6"/>
        <v>1</v>
      </c>
      <c r="CE29" s="3">
        <f t="shared" si="6"/>
        <v>1</v>
      </c>
      <c r="CF29" s="3">
        <f t="shared" si="6"/>
        <v>1</v>
      </c>
      <c r="CG29" s="3">
        <f t="shared" si="6"/>
        <v>0</v>
      </c>
      <c r="CH29" s="3">
        <f t="shared" si="6"/>
        <v>0</v>
      </c>
      <c r="CI29" s="3">
        <f t="shared" si="6"/>
        <v>1</v>
      </c>
      <c r="CJ29" s="3">
        <f t="shared" si="6"/>
        <v>1</v>
      </c>
      <c r="CK29" s="3">
        <f t="shared" si="6"/>
        <v>1</v>
      </c>
      <c r="CL29" s="3">
        <f t="shared" si="6"/>
        <v>1</v>
      </c>
      <c r="CM29" s="3">
        <f t="shared" si="6"/>
        <v>1</v>
      </c>
      <c r="CN29" s="3">
        <f t="shared" si="6"/>
        <v>0</v>
      </c>
      <c r="CO29" s="3">
        <f t="shared" si="6"/>
        <v>1</v>
      </c>
      <c r="CP29" s="3">
        <f t="shared" si="8"/>
        <v>0</v>
      </c>
      <c r="CQ29" s="3">
        <f t="shared" si="8"/>
        <v>1</v>
      </c>
      <c r="CR29" s="5">
        <f t="shared" si="7"/>
        <v>14</v>
      </c>
      <c r="CS29" s="5">
        <f t="shared" si="7"/>
        <v>18</v>
      </c>
      <c r="CW29" s="16"/>
      <c r="CY29" s="16"/>
      <c r="CZ29" s="16"/>
    </row>
    <row r="30" spans="1:104" x14ac:dyDescent="0.2">
      <c r="A30" s="13">
        <v>18</v>
      </c>
      <c r="B30" s="13" t="s">
        <v>60</v>
      </c>
      <c r="C30" s="13" t="s">
        <v>34</v>
      </c>
      <c r="D30" s="14" t="s">
        <v>61</v>
      </c>
      <c r="E30" s="25">
        <v>13</v>
      </c>
      <c r="F30" s="25">
        <v>15.4</v>
      </c>
      <c r="G30" s="25"/>
      <c r="H30" s="25">
        <v>15.4</v>
      </c>
      <c r="I30" s="25">
        <v>15.33</v>
      </c>
      <c r="J30" s="25">
        <v>15.88</v>
      </c>
      <c r="K30" s="25"/>
      <c r="L30" s="25">
        <v>15.75</v>
      </c>
      <c r="M30" s="25"/>
      <c r="N30" s="25">
        <v>14.5</v>
      </c>
      <c r="O30" s="25">
        <v>16.2</v>
      </c>
      <c r="P30" s="25">
        <v>18.2</v>
      </c>
      <c r="Q30" s="25">
        <v>16</v>
      </c>
      <c r="R30" s="25">
        <v>29.1</v>
      </c>
      <c r="S30" s="25">
        <v>11</v>
      </c>
      <c r="T30" s="25">
        <v>15</v>
      </c>
      <c r="U30" s="25">
        <v>12</v>
      </c>
      <c r="V30" s="25">
        <v>12.67</v>
      </c>
      <c r="W30" s="15">
        <v>13.8</v>
      </c>
      <c r="X30" s="15"/>
      <c r="Y30" s="25"/>
      <c r="Z30" s="25">
        <v>15.2</v>
      </c>
      <c r="AA30" s="25">
        <v>13</v>
      </c>
      <c r="AB30" s="25">
        <v>14</v>
      </c>
      <c r="AC30" s="13">
        <v>18</v>
      </c>
      <c r="AD30" s="13" t="s">
        <v>60</v>
      </c>
      <c r="AE30" s="13" t="s">
        <v>34</v>
      </c>
      <c r="AF30" s="14" t="s">
        <v>61</v>
      </c>
      <c r="AG30" s="25">
        <v>15.38</v>
      </c>
      <c r="AH30" s="25"/>
      <c r="AI30" s="15">
        <v>16.25</v>
      </c>
      <c r="AJ30" s="15">
        <v>17</v>
      </c>
      <c r="AK30" s="25">
        <v>16.333333333333332</v>
      </c>
      <c r="AL30" s="25">
        <v>16.333333333333332</v>
      </c>
      <c r="AM30" s="25">
        <v>11.6</v>
      </c>
      <c r="AN30" s="25"/>
      <c r="AO30" s="25"/>
      <c r="AP30" s="25">
        <v>15.5</v>
      </c>
      <c r="AQ30" s="25">
        <v>15.8</v>
      </c>
      <c r="AR30" s="25">
        <v>15.8</v>
      </c>
      <c r="AS30" s="25">
        <v>15</v>
      </c>
      <c r="AT30" s="25">
        <v>19.399999999999999</v>
      </c>
      <c r="AU30" s="25"/>
      <c r="AV30" s="25">
        <v>14.48</v>
      </c>
      <c r="AW30" s="25"/>
      <c r="AX30" s="25">
        <v>15.8</v>
      </c>
      <c r="AY30" s="29">
        <f>(E30+I30+O30+Q30+S30+U30+W30+AA30+AG30+AI30+AK30+AM30+AQ30+AS30)/14</f>
        <v>14.335238095238095</v>
      </c>
      <c r="AZ30" s="29">
        <f>(F30+H30+J30+L30+N30+P30+R30+T30+V30+Z30+AB30+AJ30+AL30+AP30+AR30+AT30+AV30+AX30)/18</f>
        <v>16.411851851851853</v>
      </c>
      <c r="BA30" s="37">
        <f t="shared" si="10"/>
        <v>15.373544973544973</v>
      </c>
      <c r="BB30" s="3">
        <f t="shared" si="5"/>
        <v>1</v>
      </c>
      <c r="BC30" s="3">
        <f t="shared" si="5"/>
        <v>1</v>
      </c>
      <c r="BD30" s="3">
        <f t="shared" si="5"/>
        <v>0</v>
      </c>
      <c r="BE30" s="3">
        <f t="shared" si="5"/>
        <v>1</v>
      </c>
      <c r="BF30" s="3">
        <f t="shared" si="5"/>
        <v>1</v>
      </c>
      <c r="BG30" s="3">
        <f t="shared" si="5"/>
        <v>1</v>
      </c>
      <c r="BH30" s="3">
        <f t="shared" si="5"/>
        <v>0</v>
      </c>
      <c r="BI30" s="3">
        <f t="shared" si="5"/>
        <v>1</v>
      </c>
      <c r="BJ30" s="3">
        <f t="shared" si="5"/>
        <v>0</v>
      </c>
      <c r="BK30" s="3">
        <f t="shared" si="5"/>
        <v>1</v>
      </c>
      <c r="BL30" s="3">
        <f t="shared" si="5"/>
        <v>1</v>
      </c>
      <c r="BM30" s="3">
        <f t="shared" si="5"/>
        <v>1</v>
      </c>
      <c r="BN30" s="3">
        <f t="shared" si="5"/>
        <v>1</v>
      </c>
      <c r="BO30" s="3">
        <f t="shared" si="5"/>
        <v>1</v>
      </c>
      <c r="BP30" s="3">
        <f t="shared" si="5"/>
        <v>1</v>
      </c>
      <c r="BQ30" s="3">
        <f t="shared" si="9"/>
        <v>1</v>
      </c>
      <c r="BR30" s="3">
        <f t="shared" si="9"/>
        <v>1</v>
      </c>
      <c r="BS30" s="3">
        <f t="shared" si="9"/>
        <v>1</v>
      </c>
      <c r="BT30" s="3">
        <f t="shared" si="9"/>
        <v>1</v>
      </c>
      <c r="BU30" s="3">
        <f t="shared" si="9"/>
        <v>0</v>
      </c>
      <c r="BV30" s="3">
        <f t="shared" si="9"/>
        <v>0</v>
      </c>
      <c r="BW30" s="3">
        <f t="shared" si="9"/>
        <v>1</v>
      </c>
      <c r="BX30" s="3">
        <f t="shared" si="9"/>
        <v>1</v>
      </c>
      <c r="BY30" s="3">
        <f t="shared" si="9"/>
        <v>1</v>
      </c>
      <c r="BZ30" s="3">
        <f t="shared" si="6"/>
        <v>1</v>
      </c>
      <c r="CA30" s="3">
        <f t="shared" si="6"/>
        <v>0</v>
      </c>
      <c r="CB30" s="3">
        <f t="shared" si="6"/>
        <v>1</v>
      </c>
      <c r="CC30" s="3">
        <f t="shared" si="6"/>
        <v>1</v>
      </c>
      <c r="CD30" s="3">
        <f t="shared" si="6"/>
        <v>1</v>
      </c>
      <c r="CE30" s="3">
        <f t="shared" si="6"/>
        <v>1</v>
      </c>
      <c r="CF30" s="3">
        <f t="shared" si="6"/>
        <v>1</v>
      </c>
      <c r="CG30" s="3">
        <f t="shared" si="6"/>
        <v>0</v>
      </c>
      <c r="CH30" s="3">
        <f t="shared" si="6"/>
        <v>0</v>
      </c>
      <c r="CI30" s="3">
        <f t="shared" si="6"/>
        <v>1</v>
      </c>
      <c r="CJ30" s="3">
        <f t="shared" si="6"/>
        <v>1</v>
      </c>
      <c r="CK30" s="3">
        <f t="shared" si="6"/>
        <v>1</v>
      </c>
      <c r="CL30" s="3">
        <f t="shared" si="6"/>
        <v>1</v>
      </c>
      <c r="CM30" s="3">
        <f t="shared" si="6"/>
        <v>1</v>
      </c>
      <c r="CN30" s="3">
        <f t="shared" si="6"/>
        <v>0</v>
      </c>
      <c r="CO30" s="3">
        <f t="shared" si="6"/>
        <v>1</v>
      </c>
      <c r="CP30" s="3">
        <f t="shared" si="8"/>
        <v>0</v>
      </c>
      <c r="CQ30" s="3">
        <f t="shared" si="8"/>
        <v>1</v>
      </c>
      <c r="CR30" s="5">
        <f t="shared" si="7"/>
        <v>14</v>
      </c>
      <c r="CS30" s="5">
        <f t="shared" si="7"/>
        <v>18</v>
      </c>
      <c r="CW30" s="16"/>
      <c r="CY30" s="16"/>
      <c r="CZ30" s="16"/>
    </row>
    <row r="31" spans="1:104" x14ac:dyDescent="0.2">
      <c r="A31" s="13">
        <v>19</v>
      </c>
      <c r="B31" s="13" t="s">
        <v>62</v>
      </c>
      <c r="C31" s="13" t="s">
        <v>34</v>
      </c>
      <c r="D31" s="14"/>
      <c r="E31" s="25"/>
      <c r="F31" s="25">
        <v>54.8</v>
      </c>
      <c r="G31" s="25"/>
      <c r="H31" s="25">
        <v>58.4</v>
      </c>
      <c r="I31" s="25">
        <v>51.33</v>
      </c>
      <c r="J31" s="25">
        <v>52.67</v>
      </c>
      <c r="K31" s="25"/>
      <c r="L31" s="25">
        <v>51.85</v>
      </c>
      <c r="M31" s="25"/>
      <c r="N31" s="25">
        <v>55.25</v>
      </c>
      <c r="O31" s="25">
        <v>56.4</v>
      </c>
      <c r="P31" s="25">
        <v>56.4</v>
      </c>
      <c r="Q31" s="25"/>
      <c r="R31" s="25">
        <v>54.58</v>
      </c>
      <c r="S31" s="25">
        <v>48</v>
      </c>
      <c r="T31" s="25">
        <v>53</v>
      </c>
      <c r="U31" s="25">
        <v>45</v>
      </c>
      <c r="V31" s="25">
        <v>55</v>
      </c>
      <c r="W31" s="15">
        <v>51.4</v>
      </c>
      <c r="X31" s="15"/>
      <c r="Y31" s="25"/>
      <c r="Z31" s="25">
        <v>55.3</v>
      </c>
      <c r="AA31" s="25">
        <v>52.6</v>
      </c>
      <c r="AB31" s="25">
        <v>52.6</v>
      </c>
      <c r="AC31" s="13">
        <v>19</v>
      </c>
      <c r="AD31" s="13" t="s">
        <v>62</v>
      </c>
      <c r="AE31" s="13" t="s">
        <v>34</v>
      </c>
      <c r="AF31" s="14"/>
      <c r="AG31" s="25">
        <v>54.75</v>
      </c>
      <c r="AH31" s="25"/>
      <c r="AI31" s="15">
        <v>52.333333333333336</v>
      </c>
      <c r="AJ31" s="15">
        <v>59</v>
      </c>
      <c r="AK31" s="25">
        <v>53.33</v>
      </c>
      <c r="AL31" s="25">
        <v>53.33</v>
      </c>
      <c r="AM31" s="25">
        <v>50.38</v>
      </c>
      <c r="AN31" s="25"/>
      <c r="AO31" s="25"/>
      <c r="AP31" s="25">
        <v>56.2</v>
      </c>
      <c r="AQ31" s="25">
        <v>54</v>
      </c>
      <c r="AR31" s="25">
        <v>54</v>
      </c>
      <c r="AS31" s="25">
        <v>53.6</v>
      </c>
      <c r="AT31" s="25">
        <v>63</v>
      </c>
      <c r="AU31" s="25"/>
      <c r="AV31" s="25">
        <v>49.422000000000004</v>
      </c>
      <c r="AW31" s="25"/>
      <c r="AX31" s="25">
        <v>49.8</v>
      </c>
      <c r="AY31" s="29">
        <f>(I31+O31+S31+U31+W31+AA31+AG31+AI31+AK31+AM31+AQ31+AS31)/12</f>
        <v>51.926944444444445</v>
      </c>
      <c r="AZ31" s="29">
        <f>(F31+H31+J31+L31+N31+P31+R31+T31+V31+Z31+AB31+AJ31+AL31+AP31+AR31+AT31+AV31+AX31)/18</f>
        <v>54.700111111111113</v>
      </c>
      <c r="BA31" s="37">
        <f t="shared" si="10"/>
        <v>53.313527777777779</v>
      </c>
      <c r="BB31" s="3">
        <f t="shared" si="5"/>
        <v>0</v>
      </c>
      <c r="BC31" s="3">
        <f t="shared" si="5"/>
        <v>1</v>
      </c>
      <c r="BD31" s="3">
        <f t="shared" si="5"/>
        <v>0</v>
      </c>
      <c r="BE31" s="3">
        <f t="shared" si="5"/>
        <v>1</v>
      </c>
      <c r="BF31" s="3">
        <f t="shared" si="5"/>
        <v>1</v>
      </c>
      <c r="BG31" s="3">
        <f t="shared" si="5"/>
        <v>1</v>
      </c>
      <c r="BH31" s="3">
        <f t="shared" si="5"/>
        <v>0</v>
      </c>
      <c r="BI31" s="3">
        <f t="shared" si="5"/>
        <v>1</v>
      </c>
      <c r="BJ31" s="3">
        <f t="shared" si="5"/>
        <v>0</v>
      </c>
      <c r="BK31" s="3">
        <f t="shared" si="5"/>
        <v>1</v>
      </c>
      <c r="BL31" s="3">
        <f t="shared" si="5"/>
        <v>1</v>
      </c>
      <c r="BM31" s="3">
        <f t="shared" si="5"/>
        <v>1</v>
      </c>
      <c r="BN31" s="3">
        <f t="shared" si="5"/>
        <v>0</v>
      </c>
      <c r="BO31" s="3">
        <f t="shared" si="5"/>
        <v>1</v>
      </c>
      <c r="BP31" s="3">
        <f t="shared" si="5"/>
        <v>1</v>
      </c>
      <c r="BQ31" s="3">
        <f t="shared" si="9"/>
        <v>1</v>
      </c>
      <c r="BR31" s="3">
        <f t="shared" si="9"/>
        <v>1</v>
      </c>
      <c r="BS31" s="3">
        <f t="shared" si="9"/>
        <v>1</v>
      </c>
      <c r="BT31" s="3">
        <f t="shared" si="9"/>
        <v>1</v>
      </c>
      <c r="BU31" s="3">
        <f t="shared" si="9"/>
        <v>0</v>
      </c>
      <c r="BV31" s="3">
        <f t="shared" si="9"/>
        <v>0</v>
      </c>
      <c r="BW31" s="3">
        <f t="shared" si="9"/>
        <v>1</v>
      </c>
      <c r="BX31" s="3">
        <f t="shared" si="9"/>
        <v>1</v>
      </c>
      <c r="BY31" s="3">
        <f t="shared" si="9"/>
        <v>1</v>
      </c>
      <c r="BZ31" s="3">
        <f t="shared" si="6"/>
        <v>1</v>
      </c>
      <c r="CA31" s="3">
        <f t="shared" si="6"/>
        <v>0</v>
      </c>
      <c r="CB31" s="3">
        <f t="shared" si="6"/>
        <v>1</v>
      </c>
      <c r="CC31" s="3">
        <f t="shared" si="6"/>
        <v>1</v>
      </c>
      <c r="CD31" s="3">
        <f t="shared" si="6"/>
        <v>1</v>
      </c>
      <c r="CE31" s="3">
        <f t="shared" si="6"/>
        <v>1</v>
      </c>
      <c r="CF31" s="3">
        <f t="shared" si="6"/>
        <v>1</v>
      </c>
      <c r="CG31" s="3">
        <f t="shared" si="6"/>
        <v>0</v>
      </c>
      <c r="CH31" s="3">
        <f t="shared" si="6"/>
        <v>0</v>
      </c>
      <c r="CI31" s="3">
        <f t="shared" si="6"/>
        <v>1</v>
      </c>
      <c r="CJ31" s="3">
        <f t="shared" si="6"/>
        <v>1</v>
      </c>
      <c r="CK31" s="3">
        <f t="shared" si="6"/>
        <v>1</v>
      </c>
      <c r="CL31" s="3">
        <f t="shared" si="6"/>
        <v>1</v>
      </c>
      <c r="CM31" s="3">
        <f t="shared" si="6"/>
        <v>1</v>
      </c>
      <c r="CN31" s="3">
        <f t="shared" si="6"/>
        <v>0</v>
      </c>
      <c r="CO31" s="3">
        <f t="shared" si="6"/>
        <v>1</v>
      </c>
      <c r="CP31" s="3">
        <f t="shared" si="8"/>
        <v>0</v>
      </c>
      <c r="CQ31" s="3">
        <f t="shared" si="8"/>
        <v>1</v>
      </c>
      <c r="CR31" s="5">
        <f t="shared" si="7"/>
        <v>12</v>
      </c>
      <c r="CS31" s="5">
        <f t="shared" si="7"/>
        <v>18</v>
      </c>
      <c r="CW31" s="16"/>
      <c r="CY31" s="16"/>
      <c r="CZ31" s="16"/>
    </row>
    <row r="32" spans="1:104" x14ac:dyDescent="0.2">
      <c r="A32" s="13">
        <v>20</v>
      </c>
      <c r="B32" s="13" t="s">
        <v>63</v>
      </c>
      <c r="C32" s="13" t="s">
        <v>34</v>
      </c>
      <c r="D32" s="14"/>
      <c r="E32" s="25">
        <v>334.91999999999996</v>
      </c>
      <c r="F32" s="25">
        <v>823.2</v>
      </c>
      <c r="G32" s="25"/>
      <c r="H32" s="25">
        <v>437.2</v>
      </c>
      <c r="I32" s="25">
        <v>413.11</v>
      </c>
      <c r="J32" s="25">
        <v>498.89</v>
      </c>
      <c r="K32" s="25">
        <v>338</v>
      </c>
      <c r="L32" s="25">
        <v>533.75</v>
      </c>
      <c r="M32" s="25"/>
      <c r="N32" s="25">
        <v>421</v>
      </c>
      <c r="O32" s="25">
        <v>543</v>
      </c>
      <c r="P32" s="25">
        <v>1330</v>
      </c>
      <c r="Q32" s="25">
        <v>294.2</v>
      </c>
      <c r="R32" s="25">
        <v>881.7</v>
      </c>
      <c r="S32" s="25">
        <v>180</v>
      </c>
      <c r="T32" s="25">
        <v>250</v>
      </c>
      <c r="U32" s="25">
        <v>250</v>
      </c>
      <c r="V32" s="25">
        <v>320</v>
      </c>
      <c r="W32" s="15">
        <v>70</v>
      </c>
      <c r="X32" s="15">
        <v>762</v>
      </c>
      <c r="Y32" s="25">
        <v>227.78</v>
      </c>
      <c r="Z32" s="25">
        <v>732</v>
      </c>
      <c r="AA32" s="25">
        <v>317.2</v>
      </c>
      <c r="AB32" s="25">
        <v>414</v>
      </c>
      <c r="AC32" s="13">
        <v>20</v>
      </c>
      <c r="AD32" s="13" t="s">
        <v>63</v>
      </c>
      <c r="AE32" s="13" t="s">
        <v>34</v>
      </c>
      <c r="AF32" s="14"/>
      <c r="AG32" s="25">
        <v>394</v>
      </c>
      <c r="AH32" s="25">
        <v>366.67</v>
      </c>
      <c r="AI32" s="15">
        <v>357.5</v>
      </c>
      <c r="AJ32" s="15">
        <v>914.17</v>
      </c>
      <c r="AK32" s="25">
        <v>256.5</v>
      </c>
      <c r="AL32" s="25">
        <v>540</v>
      </c>
      <c r="AM32" s="25">
        <v>425.5</v>
      </c>
      <c r="AN32" s="25">
        <v>984.5</v>
      </c>
      <c r="AO32" s="25"/>
      <c r="AP32" s="25">
        <v>587.66999999999996</v>
      </c>
      <c r="AQ32" s="25">
        <v>569.6</v>
      </c>
      <c r="AR32" s="25">
        <v>554.6</v>
      </c>
      <c r="AS32" s="25">
        <v>314.8</v>
      </c>
      <c r="AT32" s="25">
        <v>487.2</v>
      </c>
      <c r="AU32" s="25"/>
      <c r="AV32" s="25">
        <v>443</v>
      </c>
      <c r="AW32" s="25">
        <v>372.4</v>
      </c>
      <c r="AX32" s="25">
        <v>524.4</v>
      </c>
      <c r="AY32" s="29">
        <f>(E32+I32+K32+O32+Q32+S32+U32+W32+Y32+AA32+AG32+AI32+AK32+AM32+AQ32+AS32+AW32)/17</f>
        <v>332.85352941176473</v>
      </c>
      <c r="AZ32" s="29">
        <f>(F32+H32+J32+L32+N32+P32+R32+T32+V32+X32+Z32+AB32+AH32+AJ32+AL32+AN32+AP32+AR32+AT32+AV32+AX32)/21</f>
        <v>609.80714285714294</v>
      </c>
      <c r="BA32" s="37">
        <f t="shared" si="10"/>
        <v>471.33033613445383</v>
      </c>
      <c r="BB32" s="3">
        <f t="shared" si="5"/>
        <v>1</v>
      </c>
      <c r="BC32" s="3">
        <f t="shared" si="5"/>
        <v>1</v>
      </c>
      <c r="BD32" s="3">
        <f t="shared" si="5"/>
        <v>0</v>
      </c>
      <c r="BE32" s="3">
        <f t="shared" si="5"/>
        <v>1</v>
      </c>
      <c r="BF32" s="3">
        <f t="shared" si="5"/>
        <v>1</v>
      </c>
      <c r="BG32" s="3">
        <f t="shared" si="5"/>
        <v>1</v>
      </c>
      <c r="BH32" s="3">
        <f t="shared" si="5"/>
        <v>1</v>
      </c>
      <c r="BI32" s="3">
        <f t="shared" si="5"/>
        <v>1</v>
      </c>
      <c r="BJ32" s="3">
        <f t="shared" si="5"/>
        <v>0</v>
      </c>
      <c r="BK32" s="3">
        <f t="shared" si="5"/>
        <v>1</v>
      </c>
      <c r="BL32" s="3">
        <f t="shared" si="5"/>
        <v>1</v>
      </c>
      <c r="BM32" s="3">
        <f t="shared" si="5"/>
        <v>1</v>
      </c>
      <c r="BN32" s="3">
        <f t="shared" si="5"/>
        <v>1</v>
      </c>
      <c r="BO32" s="3">
        <f t="shared" si="5"/>
        <v>1</v>
      </c>
      <c r="BP32" s="3">
        <f t="shared" si="5"/>
        <v>1</v>
      </c>
      <c r="BQ32" s="3">
        <f t="shared" si="9"/>
        <v>1</v>
      </c>
      <c r="BR32" s="3">
        <f t="shared" si="9"/>
        <v>1</v>
      </c>
      <c r="BS32" s="3">
        <f t="shared" si="9"/>
        <v>1</v>
      </c>
      <c r="BT32" s="3">
        <f t="shared" si="9"/>
        <v>1</v>
      </c>
      <c r="BU32" s="3">
        <f t="shared" si="9"/>
        <v>1</v>
      </c>
      <c r="BV32" s="3">
        <f t="shared" si="9"/>
        <v>1</v>
      </c>
      <c r="BW32" s="3">
        <f t="shared" si="9"/>
        <v>1</v>
      </c>
      <c r="BX32" s="3">
        <f t="shared" si="9"/>
        <v>1</v>
      </c>
      <c r="BY32" s="3">
        <f t="shared" si="9"/>
        <v>1</v>
      </c>
      <c r="BZ32" s="3">
        <f t="shared" si="6"/>
        <v>1</v>
      </c>
      <c r="CA32" s="3">
        <f t="shared" si="6"/>
        <v>1</v>
      </c>
      <c r="CB32" s="3">
        <f t="shared" si="6"/>
        <v>1</v>
      </c>
      <c r="CC32" s="3">
        <f t="shared" si="6"/>
        <v>1</v>
      </c>
      <c r="CD32" s="3">
        <f t="shared" si="6"/>
        <v>1</v>
      </c>
      <c r="CE32" s="3">
        <f t="shared" si="6"/>
        <v>1</v>
      </c>
      <c r="CF32" s="3">
        <f t="shared" si="6"/>
        <v>1</v>
      </c>
      <c r="CG32" s="3">
        <f t="shared" si="6"/>
        <v>1</v>
      </c>
      <c r="CH32" s="3">
        <f t="shared" si="6"/>
        <v>0</v>
      </c>
      <c r="CI32" s="3">
        <f t="shared" si="6"/>
        <v>1</v>
      </c>
      <c r="CJ32" s="3">
        <f t="shared" si="6"/>
        <v>1</v>
      </c>
      <c r="CK32" s="3">
        <f t="shared" si="6"/>
        <v>1</v>
      </c>
      <c r="CL32" s="3">
        <f t="shared" si="6"/>
        <v>1</v>
      </c>
      <c r="CM32" s="3">
        <f t="shared" si="6"/>
        <v>1</v>
      </c>
      <c r="CN32" s="3">
        <f t="shared" si="6"/>
        <v>0</v>
      </c>
      <c r="CO32" s="3">
        <f t="shared" si="6"/>
        <v>1</v>
      </c>
      <c r="CP32" s="3">
        <f t="shared" si="8"/>
        <v>1</v>
      </c>
      <c r="CQ32" s="3">
        <f t="shared" si="8"/>
        <v>1</v>
      </c>
      <c r="CR32" s="5">
        <f t="shared" si="7"/>
        <v>17</v>
      </c>
      <c r="CS32" s="5">
        <f t="shared" si="7"/>
        <v>21</v>
      </c>
      <c r="CW32" s="16"/>
      <c r="CY32" s="16"/>
      <c r="CZ32" s="16"/>
    </row>
    <row r="33" spans="1:104" ht="10.5" customHeight="1" x14ac:dyDescent="0.2">
      <c r="A33" s="11"/>
      <c r="B33" s="11" t="s">
        <v>64</v>
      </c>
      <c r="C33" s="11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1"/>
      <c r="AD33" s="11" t="s">
        <v>64</v>
      </c>
      <c r="AE33" s="11"/>
      <c r="AF33" s="1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5"/>
      <c r="AZ33" s="25"/>
      <c r="BA33" s="25"/>
      <c r="BC33" s="3">
        <f t="shared" si="5"/>
        <v>0</v>
      </c>
      <c r="BD33" s="3">
        <f t="shared" si="5"/>
        <v>0</v>
      </c>
      <c r="BE33" s="3">
        <f t="shared" si="5"/>
        <v>0</v>
      </c>
      <c r="BF33" s="3">
        <f t="shared" si="5"/>
        <v>0</v>
      </c>
      <c r="BG33" s="3">
        <f t="shared" si="5"/>
        <v>0</v>
      </c>
      <c r="BH33" s="3">
        <f t="shared" si="5"/>
        <v>0</v>
      </c>
      <c r="BI33" s="3">
        <f t="shared" si="5"/>
        <v>0</v>
      </c>
      <c r="BJ33" s="3">
        <f t="shared" si="5"/>
        <v>0</v>
      </c>
      <c r="BK33" s="3">
        <f t="shared" si="5"/>
        <v>0</v>
      </c>
      <c r="BL33" s="3">
        <f t="shared" si="5"/>
        <v>0</v>
      </c>
      <c r="BM33" s="3">
        <f t="shared" si="5"/>
        <v>0</v>
      </c>
      <c r="BN33" s="3">
        <f t="shared" si="5"/>
        <v>0</v>
      </c>
      <c r="BO33" s="3">
        <f t="shared" si="5"/>
        <v>0</v>
      </c>
      <c r="BP33" s="3">
        <f t="shared" si="5"/>
        <v>0</v>
      </c>
      <c r="BQ33" s="3">
        <f t="shared" si="9"/>
        <v>0</v>
      </c>
      <c r="BR33" s="3">
        <f t="shared" si="9"/>
        <v>0</v>
      </c>
      <c r="BS33" s="3">
        <f t="shared" si="9"/>
        <v>0</v>
      </c>
      <c r="BT33" s="3">
        <f t="shared" si="9"/>
        <v>0</v>
      </c>
      <c r="BU33" s="3">
        <f t="shared" si="9"/>
        <v>0</v>
      </c>
      <c r="BV33" s="3">
        <f t="shared" si="9"/>
        <v>0</v>
      </c>
      <c r="BW33" s="3">
        <f t="shared" si="9"/>
        <v>0</v>
      </c>
      <c r="BX33" s="3">
        <f t="shared" si="9"/>
        <v>0</v>
      </c>
      <c r="BY33" s="3">
        <f t="shared" si="9"/>
        <v>0</v>
      </c>
      <c r="BZ33" s="3">
        <f t="shared" si="6"/>
        <v>0</v>
      </c>
      <c r="CA33" s="3">
        <f t="shared" si="6"/>
        <v>0</v>
      </c>
      <c r="CB33" s="3">
        <f t="shared" si="6"/>
        <v>0</v>
      </c>
      <c r="CC33" s="3">
        <f t="shared" si="6"/>
        <v>0</v>
      </c>
      <c r="CD33" s="3">
        <f t="shared" si="6"/>
        <v>0</v>
      </c>
      <c r="CE33" s="3">
        <f t="shared" si="6"/>
        <v>0</v>
      </c>
      <c r="CF33" s="3">
        <f t="shared" si="6"/>
        <v>0</v>
      </c>
      <c r="CG33" s="3">
        <f t="shared" si="6"/>
        <v>0</v>
      </c>
      <c r="CH33" s="3">
        <f t="shared" si="6"/>
        <v>0</v>
      </c>
      <c r="CI33" s="3">
        <f t="shared" si="6"/>
        <v>0</v>
      </c>
      <c r="CJ33" s="3">
        <f t="shared" si="6"/>
        <v>0</v>
      </c>
      <c r="CK33" s="3">
        <f t="shared" si="6"/>
        <v>0</v>
      </c>
      <c r="CL33" s="3">
        <f t="shared" si="6"/>
        <v>0</v>
      </c>
      <c r="CM33" s="3">
        <f t="shared" si="6"/>
        <v>0</v>
      </c>
      <c r="CN33" s="3">
        <f t="shared" si="6"/>
        <v>0</v>
      </c>
      <c r="CO33" s="3">
        <f t="shared" si="6"/>
        <v>0</v>
      </c>
      <c r="CP33" s="3">
        <f t="shared" si="8"/>
        <v>0</v>
      </c>
      <c r="CQ33" s="3">
        <f t="shared" si="8"/>
        <v>0</v>
      </c>
      <c r="CV33" s="16"/>
      <c r="CW33" s="16"/>
      <c r="CY33" s="16"/>
      <c r="CZ33" s="16"/>
    </row>
    <row r="34" spans="1:104" x14ac:dyDescent="0.2">
      <c r="A34" s="13">
        <v>21</v>
      </c>
      <c r="B34" s="13" t="s">
        <v>65</v>
      </c>
      <c r="C34" s="13" t="s">
        <v>34</v>
      </c>
      <c r="D34" s="14"/>
      <c r="E34" s="25">
        <v>60</v>
      </c>
      <c r="F34" s="25">
        <v>74.36</v>
      </c>
      <c r="G34" s="25"/>
      <c r="H34" s="25">
        <v>39.6</v>
      </c>
      <c r="I34" s="25">
        <v>56.3</v>
      </c>
      <c r="J34" s="25">
        <v>57.1</v>
      </c>
      <c r="K34" s="25">
        <v>48.333333333333336</v>
      </c>
      <c r="L34" s="25">
        <v>57.75</v>
      </c>
      <c r="M34" s="25"/>
      <c r="N34" s="25">
        <v>62</v>
      </c>
      <c r="O34" s="25">
        <v>53.33</v>
      </c>
      <c r="P34" s="25">
        <v>55.33</v>
      </c>
      <c r="Q34" s="25">
        <v>39.6</v>
      </c>
      <c r="R34" s="25">
        <v>58</v>
      </c>
      <c r="S34" s="25">
        <v>45</v>
      </c>
      <c r="T34" s="25">
        <v>65</v>
      </c>
      <c r="U34" s="25">
        <v>45</v>
      </c>
      <c r="V34" s="25">
        <v>61.12</v>
      </c>
      <c r="W34" s="15">
        <v>45</v>
      </c>
      <c r="X34" s="15"/>
      <c r="Y34" s="25">
        <v>20</v>
      </c>
      <c r="Z34" s="25">
        <v>52.5</v>
      </c>
      <c r="AA34" s="25">
        <v>47.23</v>
      </c>
      <c r="AB34" s="25">
        <v>52.83</v>
      </c>
      <c r="AC34" s="13">
        <v>21</v>
      </c>
      <c r="AD34" s="13" t="s">
        <v>65</v>
      </c>
      <c r="AE34" s="13" t="s">
        <v>34</v>
      </c>
      <c r="AF34" s="14"/>
      <c r="AG34" s="25">
        <v>43.75</v>
      </c>
      <c r="AH34" s="25">
        <v>51.67</v>
      </c>
      <c r="AI34" s="15">
        <v>48.33</v>
      </c>
      <c r="AJ34" s="15">
        <v>62.22</v>
      </c>
      <c r="AK34" s="25">
        <v>46.866666666666667</v>
      </c>
      <c r="AL34" s="25">
        <v>55.866666666666667</v>
      </c>
      <c r="AM34" s="25">
        <v>47.256</v>
      </c>
      <c r="AN34" s="25"/>
      <c r="AO34" s="25">
        <v>49.33</v>
      </c>
      <c r="AP34" s="25">
        <v>68.8</v>
      </c>
      <c r="AQ34" s="25">
        <v>41</v>
      </c>
      <c r="AR34" s="25">
        <v>46.2</v>
      </c>
      <c r="AS34" s="25">
        <v>46.000000000000007</v>
      </c>
      <c r="AT34" s="25">
        <v>62.333333333333336</v>
      </c>
      <c r="AU34" s="25">
        <v>41.42</v>
      </c>
      <c r="AV34" s="25">
        <v>52.56</v>
      </c>
      <c r="AW34" s="25"/>
      <c r="AX34" s="25">
        <v>48.4</v>
      </c>
      <c r="AY34" s="29">
        <f>(E34+I34+K34+O34+Q34+S34+U34+W34+Y34+AA34+AG34+AI34+AK34+AM34+AO34+AQ34+AS34+AU34+AX34)/19</f>
        <v>45.902421052631574</v>
      </c>
      <c r="AZ34" s="29">
        <f>(F34+H34+J34+L34+N34+P34+R34+T34+V34+Z34+AB34+AH34+AJ34+AL34+AP34+AR34+AT34+AV34+AX34)/19</f>
        <v>57.033684210526324</v>
      </c>
      <c r="BA34" s="37">
        <f>AVERAGE(AY34:AZ34)</f>
        <v>51.468052631578949</v>
      </c>
      <c r="BB34" s="3">
        <f t="shared" si="5"/>
        <v>1</v>
      </c>
      <c r="BC34" s="3">
        <f t="shared" si="5"/>
        <v>1</v>
      </c>
      <c r="BD34" s="3">
        <f t="shared" si="5"/>
        <v>0</v>
      </c>
      <c r="BE34" s="3">
        <f t="shared" si="5"/>
        <v>1</v>
      </c>
      <c r="BF34" s="3">
        <f t="shared" si="5"/>
        <v>1</v>
      </c>
      <c r="BG34" s="3">
        <f t="shared" si="5"/>
        <v>1</v>
      </c>
      <c r="BH34" s="3">
        <f t="shared" si="5"/>
        <v>1</v>
      </c>
      <c r="BI34" s="3">
        <f t="shared" si="5"/>
        <v>1</v>
      </c>
      <c r="BJ34" s="3">
        <f t="shared" si="5"/>
        <v>0</v>
      </c>
      <c r="BK34" s="3">
        <f t="shared" si="5"/>
        <v>1</v>
      </c>
      <c r="BL34" s="3">
        <f t="shared" si="5"/>
        <v>1</v>
      </c>
      <c r="BM34" s="3">
        <f t="shared" si="5"/>
        <v>1</v>
      </c>
      <c r="BN34" s="3">
        <f t="shared" si="5"/>
        <v>1</v>
      </c>
      <c r="BO34" s="3">
        <f t="shared" si="5"/>
        <v>1</v>
      </c>
      <c r="BP34" s="3">
        <f t="shared" si="5"/>
        <v>1</v>
      </c>
      <c r="BQ34" s="3">
        <f t="shared" si="9"/>
        <v>1</v>
      </c>
      <c r="BR34" s="3">
        <f t="shared" si="9"/>
        <v>1</v>
      </c>
      <c r="BS34" s="3">
        <f t="shared" si="9"/>
        <v>1</v>
      </c>
      <c r="BT34" s="3">
        <f t="shared" si="9"/>
        <v>1</v>
      </c>
      <c r="BU34" s="3">
        <f t="shared" si="9"/>
        <v>0</v>
      </c>
      <c r="BV34" s="3">
        <f t="shared" si="9"/>
        <v>1</v>
      </c>
      <c r="BW34" s="3">
        <f t="shared" si="9"/>
        <v>1</v>
      </c>
      <c r="BX34" s="3">
        <f t="shared" si="9"/>
        <v>1</v>
      </c>
      <c r="BY34" s="3">
        <f t="shared" si="9"/>
        <v>1</v>
      </c>
      <c r="BZ34" s="3">
        <f t="shared" si="6"/>
        <v>1</v>
      </c>
      <c r="CA34" s="3">
        <f t="shared" si="6"/>
        <v>1</v>
      </c>
      <c r="CB34" s="3">
        <f t="shared" si="6"/>
        <v>1</v>
      </c>
      <c r="CC34" s="3">
        <f t="shared" si="6"/>
        <v>1</v>
      </c>
      <c r="CD34" s="3">
        <f t="shared" si="6"/>
        <v>1</v>
      </c>
      <c r="CE34" s="3">
        <f t="shared" si="6"/>
        <v>1</v>
      </c>
      <c r="CF34" s="3">
        <f t="shared" si="6"/>
        <v>1</v>
      </c>
      <c r="CG34" s="3">
        <f t="shared" si="6"/>
        <v>0</v>
      </c>
      <c r="CH34" s="3">
        <f t="shared" si="6"/>
        <v>1</v>
      </c>
      <c r="CI34" s="3">
        <f t="shared" si="6"/>
        <v>1</v>
      </c>
      <c r="CJ34" s="3">
        <f t="shared" si="6"/>
        <v>1</v>
      </c>
      <c r="CK34" s="3">
        <f t="shared" si="6"/>
        <v>1</v>
      </c>
      <c r="CL34" s="3">
        <f t="shared" si="6"/>
        <v>1</v>
      </c>
      <c r="CM34" s="3">
        <f t="shared" si="6"/>
        <v>1</v>
      </c>
      <c r="CN34" s="3">
        <f t="shared" si="6"/>
        <v>1</v>
      </c>
      <c r="CO34" s="3">
        <f t="shared" si="6"/>
        <v>1</v>
      </c>
      <c r="CP34" s="3">
        <f t="shared" si="8"/>
        <v>0</v>
      </c>
      <c r="CQ34" s="3">
        <f t="shared" si="8"/>
        <v>1</v>
      </c>
      <c r="CR34" s="5">
        <f t="shared" si="7"/>
        <v>18</v>
      </c>
      <c r="CS34" s="5">
        <f t="shared" si="7"/>
        <v>19</v>
      </c>
      <c r="CW34" s="16"/>
      <c r="CY34" s="16"/>
      <c r="CZ34" s="16"/>
    </row>
    <row r="35" spans="1:104" x14ac:dyDescent="0.2">
      <c r="A35" s="13">
        <v>22</v>
      </c>
      <c r="B35" s="13" t="s">
        <v>66</v>
      </c>
      <c r="C35" s="13" t="s">
        <v>34</v>
      </c>
      <c r="D35" s="14"/>
      <c r="E35" s="25">
        <v>54.166666666666664</v>
      </c>
      <c r="F35" s="25">
        <v>78.125</v>
      </c>
      <c r="G35" s="25"/>
      <c r="H35" s="25">
        <v>43.4</v>
      </c>
      <c r="I35" s="25">
        <v>59.78</v>
      </c>
      <c r="J35" s="25">
        <v>61.96</v>
      </c>
      <c r="K35" s="25">
        <v>46</v>
      </c>
      <c r="L35" s="25">
        <v>45.5</v>
      </c>
      <c r="M35" s="25"/>
      <c r="N35" s="25"/>
      <c r="O35" s="25">
        <v>43.17</v>
      </c>
      <c r="P35" s="25">
        <v>43.17</v>
      </c>
      <c r="Q35" s="25"/>
      <c r="R35" s="25">
        <v>53.05</v>
      </c>
      <c r="S35" s="25">
        <v>60</v>
      </c>
      <c r="T35" s="25">
        <v>70</v>
      </c>
      <c r="U35" s="25">
        <v>53.33</v>
      </c>
      <c r="V35" s="25">
        <v>75</v>
      </c>
      <c r="W35" s="15">
        <v>48.33</v>
      </c>
      <c r="X35" s="15"/>
      <c r="Y35" s="25"/>
      <c r="Z35" s="25">
        <v>56</v>
      </c>
      <c r="AA35" s="25">
        <v>53.28</v>
      </c>
      <c r="AB35" s="25">
        <v>59.6</v>
      </c>
      <c r="AC35" s="13">
        <v>22</v>
      </c>
      <c r="AD35" s="13" t="s">
        <v>66</v>
      </c>
      <c r="AE35" s="13" t="s">
        <v>34</v>
      </c>
      <c r="AF35" s="14"/>
      <c r="AG35" s="25">
        <v>58.33</v>
      </c>
      <c r="AH35" s="25"/>
      <c r="AI35" s="15">
        <v>53.75</v>
      </c>
      <c r="AJ35" s="15"/>
      <c r="AK35" s="25">
        <v>59.533333333333331</v>
      </c>
      <c r="AL35" s="25">
        <v>74.2</v>
      </c>
      <c r="AM35" s="25">
        <v>55.096000000000004</v>
      </c>
      <c r="AN35" s="25"/>
      <c r="AO35" s="25"/>
      <c r="AP35" s="25">
        <v>65.33</v>
      </c>
      <c r="AQ35" s="25">
        <v>46.8</v>
      </c>
      <c r="AR35" s="25">
        <v>57.8</v>
      </c>
      <c r="AS35" s="25">
        <v>46.333333333333343</v>
      </c>
      <c r="AT35" s="25">
        <v>57</v>
      </c>
      <c r="AU35" s="25">
        <v>43.33</v>
      </c>
      <c r="AV35" s="25">
        <v>54.33</v>
      </c>
      <c r="AW35" s="25"/>
      <c r="AX35" s="25"/>
      <c r="AY35" s="29">
        <f>(E35+I35+K35+O35+S35+U35+W35+AA35+AG35+AI35+AK35+AM35+AQ35+AS35+AU35)/15</f>
        <v>52.081955555555545</v>
      </c>
      <c r="AZ35" s="29">
        <f>(F35+H35+J35+L35+P35+R35+T35+V35+Z35+AB35+AL35+AP35+AR35+AT35+AV35)/15</f>
        <v>59.631000000000007</v>
      </c>
      <c r="BA35" s="37">
        <f>AVERAGE(AY35:AZ35)</f>
        <v>55.856477777777776</v>
      </c>
      <c r="BB35" s="3">
        <f t="shared" si="5"/>
        <v>1</v>
      </c>
      <c r="BC35" s="3">
        <f t="shared" si="5"/>
        <v>1</v>
      </c>
      <c r="BD35" s="3">
        <f t="shared" si="5"/>
        <v>0</v>
      </c>
      <c r="BE35" s="3">
        <f t="shared" si="5"/>
        <v>1</v>
      </c>
      <c r="BF35" s="3">
        <f t="shared" si="5"/>
        <v>1</v>
      </c>
      <c r="BG35" s="3">
        <f t="shared" si="5"/>
        <v>1</v>
      </c>
      <c r="BH35" s="3">
        <f t="shared" si="5"/>
        <v>1</v>
      </c>
      <c r="BI35" s="3">
        <f t="shared" si="5"/>
        <v>1</v>
      </c>
      <c r="BJ35" s="3">
        <f t="shared" si="5"/>
        <v>0</v>
      </c>
      <c r="BK35" s="3">
        <f t="shared" si="5"/>
        <v>0</v>
      </c>
      <c r="BL35" s="3">
        <f t="shared" si="5"/>
        <v>1</v>
      </c>
      <c r="BM35" s="3">
        <f t="shared" si="5"/>
        <v>1</v>
      </c>
      <c r="BN35" s="3">
        <f t="shared" si="5"/>
        <v>0</v>
      </c>
      <c r="BO35" s="3">
        <f t="shared" si="5"/>
        <v>1</v>
      </c>
      <c r="BP35" s="3">
        <f t="shared" si="5"/>
        <v>1</v>
      </c>
      <c r="BQ35" s="3">
        <f t="shared" si="9"/>
        <v>1</v>
      </c>
      <c r="BR35" s="3">
        <f t="shared" si="9"/>
        <v>1</v>
      </c>
      <c r="BS35" s="3">
        <f t="shared" si="9"/>
        <v>1</v>
      </c>
      <c r="BT35" s="3">
        <f t="shared" si="9"/>
        <v>1</v>
      </c>
      <c r="BU35" s="3">
        <f t="shared" si="9"/>
        <v>0</v>
      </c>
      <c r="BV35" s="3">
        <f t="shared" si="9"/>
        <v>0</v>
      </c>
      <c r="BW35" s="3">
        <f t="shared" si="9"/>
        <v>1</v>
      </c>
      <c r="BX35" s="3">
        <f t="shared" si="9"/>
        <v>1</v>
      </c>
      <c r="BY35" s="3">
        <f t="shared" si="9"/>
        <v>1</v>
      </c>
      <c r="BZ35" s="3">
        <f t="shared" si="6"/>
        <v>1</v>
      </c>
      <c r="CA35" s="3">
        <f t="shared" si="6"/>
        <v>0</v>
      </c>
      <c r="CB35" s="3">
        <f t="shared" si="6"/>
        <v>1</v>
      </c>
      <c r="CC35" s="3">
        <f t="shared" si="6"/>
        <v>0</v>
      </c>
      <c r="CD35" s="3">
        <f t="shared" si="6"/>
        <v>1</v>
      </c>
      <c r="CE35" s="3">
        <f t="shared" si="6"/>
        <v>1</v>
      </c>
      <c r="CF35" s="3">
        <f t="shared" si="6"/>
        <v>1</v>
      </c>
      <c r="CG35" s="3">
        <f t="shared" si="6"/>
        <v>0</v>
      </c>
      <c r="CH35" s="3">
        <f t="shared" si="6"/>
        <v>0</v>
      </c>
      <c r="CI35" s="3">
        <f t="shared" si="6"/>
        <v>1</v>
      </c>
      <c r="CJ35" s="3">
        <f t="shared" si="6"/>
        <v>1</v>
      </c>
      <c r="CK35" s="3">
        <f t="shared" si="6"/>
        <v>1</v>
      </c>
      <c r="CL35" s="3">
        <f t="shared" si="6"/>
        <v>1</v>
      </c>
      <c r="CM35" s="3">
        <f t="shared" si="6"/>
        <v>1</v>
      </c>
      <c r="CN35" s="3">
        <f t="shared" si="6"/>
        <v>1</v>
      </c>
      <c r="CO35" s="3">
        <f t="shared" si="6"/>
        <v>1</v>
      </c>
      <c r="CP35" s="3">
        <f t="shared" si="8"/>
        <v>0</v>
      </c>
      <c r="CQ35" s="3">
        <f t="shared" si="8"/>
        <v>0</v>
      </c>
      <c r="CR35" s="5">
        <f t="shared" si="7"/>
        <v>15</v>
      </c>
      <c r="CS35" s="5">
        <f t="shared" si="7"/>
        <v>15</v>
      </c>
      <c r="CW35" s="16"/>
      <c r="CY35" s="16"/>
      <c r="CZ35" s="16"/>
    </row>
    <row r="36" spans="1:104" x14ac:dyDescent="0.2">
      <c r="A36" s="13">
        <v>23</v>
      </c>
      <c r="B36" s="13" t="s">
        <v>67</v>
      </c>
      <c r="C36" s="13" t="s">
        <v>34</v>
      </c>
      <c r="D36" s="14" t="s">
        <v>68</v>
      </c>
      <c r="E36" s="25"/>
      <c r="F36" s="25">
        <v>29.5</v>
      </c>
      <c r="G36" s="25"/>
      <c r="H36" s="25">
        <v>31.2</v>
      </c>
      <c r="I36" s="25">
        <v>32.25</v>
      </c>
      <c r="J36" s="25">
        <v>32.92</v>
      </c>
      <c r="K36" s="25">
        <v>21.3</v>
      </c>
      <c r="L36" s="25">
        <v>26.175000000000001</v>
      </c>
      <c r="M36" s="25"/>
      <c r="N36" s="25">
        <v>37</v>
      </c>
      <c r="O36" s="25">
        <v>45</v>
      </c>
      <c r="P36" s="25">
        <v>35</v>
      </c>
      <c r="Q36" s="25">
        <v>22.6</v>
      </c>
      <c r="R36" s="25">
        <v>32.18</v>
      </c>
      <c r="S36" s="25">
        <v>32</v>
      </c>
      <c r="T36" s="25">
        <v>36</v>
      </c>
      <c r="U36" s="25">
        <v>35</v>
      </c>
      <c r="V36" s="25">
        <v>42.5</v>
      </c>
      <c r="W36" s="15">
        <v>59.6</v>
      </c>
      <c r="X36" s="15">
        <v>142</v>
      </c>
      <c r="Y36" s="25"/>
      <c r="Z36" s="25">
        <v>30.4</v>
      </c>
      <c r="AA36" s="25">
        <v>29</v>
      </c>
      <c r="AB36" s="25">
        <v>29.4</v>
      </c>
      <c r="AC36" s="13">
        <v>23</v>
      </c>
      <c r="AD36" s="13" t="s">
        <v>67</v>
      </c>
      <c r="AE36" s="13" t="s">
        <v>34</v>
      </c>
      <c r="AF36" s="14" t="s">
        <v>68</v>
      </c>
      <c r="AG36" s="25">
        <v>31.64</v>
      </c>
      <c r="AH36" s="25"/>
      <c r="AI36" s="15">
        <v>31.25</v>
      </c>
      <c r="AJ36" s="15"/>
      <c r="AK36" s="25">
        <v>31.333333333333332</v>
      </c>
      <c r="AL36" s="25">
        <v>31.333333333333332</v>
      </c>
      <c r="AM36" s="25">
        <v>27.5</v>
      </c>
      <c r="AN36" s="25"/>
      <c r="AO36" s="25"/>
      <c r="AP36" s="25">
        <v>32</v>
      </c>
      <c r="AQ36" s="25">
        <v>29.1</v>
      </c>
      <c r="AR36" s="25">
        <v>29.1</v>
      </c>
      <c r="AS36" s="25">
        <v>30.2</v>
      </c>
      <c r="AT36" s="25">
        <v>60.2</v>
      </c>
      <c r="AU36" s="25"/>
      <c r="AV36" s="25">
        <v>29.8</v>
      </c>
      <c r="AW36" s="25"/>
      <c r="AX36" s="25">
        <v>31</v>
      </c>
      <c r="AY36" s="29">
        <f>(I36+K36+O36+Q36+S36+U36+W36+AA36+AG36+AI36+AK36+AM36+AQ36+AS36)/14</f>
        <v>32.698095238095235</v>
      </c>
      <c r="AZ36" s="29">
        <f>(F36+H36+J36+L36+N36+P36+R36+T36+V36+X36+Z36+AB36+AL36+AP36+AR36+AT36+AV36+AX36)/18</f>
        <v>39.87268518518519</v>
      </c>
      <c r="BA36" s="25">
        <f>AVERAGE(AY36:AZ36)</f>
        <v>36.285390211640212</v>
      </c>
      <c r="BB36" s="3">
        <f t="shared" si="5"/>
        <v>0</v>
      </c>
      <c r="BC36" s="3">
        <f t="shared" si="5"/>
        <v>1</v>
      </c>
      <c r="BD36" s="3">
        <f t="shared" si="5"/>
        <v>0</v>
      </c>
      <c r="BE36" s="3">
        <f t="shared" si="5"/>
        <v>1</v>
      </c>
      <c r="BF36" s="3">
        <f t="shared" si="5"/>
        <v>1</v>
      </c>
      <c r="BG36" s="3">
        <f t="shared" si="5"/>
        <v>1</v>
      </c>
      <c r="BH36" s="3">
        <f t="shared" si="5"/>
        <v>1</v>
      </c>
      <c r="BI36" s="3">
        <f t="shared" si="5"/>
        <v>1</v>
      </c>
      <c r="BJ36" s="3">
        <f t="shared" si="5"/>
        <v>0</v>
      </c>
      <c r="BK36" s="3">
        <f t="shared" si="5"/>
        <v>1</v>
      </c>
      <c r="BL36" s="3">
        <f t="shared" si="5"/>
        <v>1</v>
      </c>
      <c r="BM36" s="3">
        <f t="shared" si="5"/>
        <v>1</v>
      </c>
      <c r="BN36" s="3">
        <f t="shared" si="5"/>
        <v>1</v>
      </c>
      <c r="BO36" s="3">
        <f t="shared" si="5"/>
        <v>1</v>
      </c>
      <c r="BP36" s="3">
        <f t="shared" si="5"/>
        <v>1</v>
      </c>
      <c r="BQ36" s="3">
        <f t="shared" si="9"/>
        <v>1</v>
      </c>
      <c r="BR36" s="3">
        <f t="shared" si="9"/>
        <v>1</v>
      </c>
      <c r="BS36" s="3">
        <f t="shared" si="9"/>
        <v>1</v>
      </c>
      <c r="BT36" s="3">
        <f t="shared" si="9"/>
        <v>1</v>
      </c>
      <c r="BU36" s="3">
        <f t="shared" si="9"/>
        <v>1</v>
      </c>
      <c r="BV36" s="3">
        <f t="shared" si="9"/>
        <v>0</v>
      </c>
      <c r="BW36" s="3">
        <f t="shared" si="9"/>
        <v>1</v>
      </c>
      <c r="BX36" s="3">
        <f t="shared" si="9"/>
        <v>1</v>
      </c>
      <c r="BY36" s="3">
        <f t="shared" si="9"/>
        <v>1</v>
      </c>
      <c r="BZ36" s="3">
        <f t="shared" si="6"/>
        <v>1</v>
      </c>
      <c r="CA36" s="3">
        <f t="shared" si="6"/>
        <v>0</v>
      </c>
      <c r="CB36" s="3">
        <f t="shared" si="6"/>
        <v>1</v>
      </c>
      <c r="CC36" s="3">
        <f t="shared" si="6"/>
        <v>0</v>
      </c>
      <c r="CD36" s="3">
        <f t="shared" si="6"/>
        <v>1</v>
      </c>
      <c r="CE36" s="3">
        <f t="shared" si="6"/>
        <v>1</v>
      </c>
      <c r="CF36" s="3">
        <f t="shared" si="6"/>
        <v>1</v>
      </c>
      <c r="CG36" s="3">
        <f t="shared" si="6"/>
        <v>0</v>
      </c>
      <c r="CH36" s="3">
        <f t="shared" si="6"/>
        <v>0</v>
      </c>
      <c r="CI36" s="3">
        <f t="shared" si="6"/>
        <v>1</v>
      </c>
      <c r="CJ36" s="3">
        <f t="shared" si="6"/>
        <v>1</v>
      </c>
      <c r="CK36" s="3">
        <f t="shared" si="6"/>
        <v>1</v>
      </c>
      <c r="CL36" s="3">
        <f t="shared" si="6"/>
        <v>1</v>
      </c>
      <c r="CM36" s="3">
        <f t="shared" si="6"/>
        <v>1</v>
      </c>
      <c r="CN36" s="3">
        <f t="shared" si="6"/>
        <v>0</v>
      </c>
      <c r="CO36" s="3">
        <f t="shared" si="6"/>
        <v>1</v>
      </c>
      <c r="CP36" s="3">
        <f t="shared" si="8"/>
        <v>0</v>
      </c>
      <c r="CQ36" s="3">
        <f t="shared" si="8"/>
        <v>1</v>
      </c>
      <c r="CR36" s="5">
        <f t="shared" si="7"/>
        <v>14</v>
      </c>
      <c r="CS36" s="5">
        <f t="shared" si="7"/>
        <v>18</v>
      </c>
      <c r="CV36" s="16"/>
      <c r="CW36" s="16"/>
      <c r="CY36" s="16"/>
      <c r="CZ36" s="16"/>
    </row>
    <row r="37" spans="1:104" ht="25.5" x14ac:dyDescent="0.2">
      <c r="A37" s="11"/>
      <c r="B37" s="20" t="s">
        <v>69</v>
      </c>
      <c r="C37" s="11"/>
      <c r="D37" s="1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1"/>
      <c r="AD37" s="20" t="s">
        <v>69</v>
      </c>
      <c r="AE37" s="11"/>
      <c r="AF37" s="1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C37" s="3">
        <f t="shared" si="5"/>
        <v>0</v>
      </c>
      <c r="BD37" s="3">
        <f t="shared" si="5"/>
        <v>0</v>
      </c>
      <c r="BE37" s="3">
        <f t="shared" si="5"/>
        <v>0</v>
      </c>
      <c r="BF37" s="3">
        <f t="shared" si="5"/>
        <v>0</v>
      </c>
      <c r="BG37" s="3">
        <f t="shared" si="5"/>
        <v>0</v>
      </c>
      <c r="BH37" s="3">
        <f t="shared" si="5"/>
        <v>0</v>
      </c>
      <c r="BI37" s="3">
        <f t="shared" si="5"/>
        <v>0</v>
      </c>
      <c r="BJ37" s="3">
        <f t="shared" si="5"/>
        <v>0</v>
      </c>
      <c r="BK37" s="3">
        <f t="shared" si="5"/>
        <v>0</v>
      </c>
      <c r="BL37" s="3">
        <f t="shared" si="5"/>
        <v>0</v>
      </c>
      <c r="BM37" s="3">
        <f t="shared" si="5"/>
        <v>0</v>
      </c>
      <c r="BN37" s="3">
        <f t="shared" si="5"/>
        <v>0</v>
      </c>
      <c r="BO37" s="3">
        <f t="shared" si="5"/>
        <v>0</v>
      </c>
      <c r="BP37" s="3">
        <f t="shared" si="5"/>
        <v>0</v>
      </c>
      <c r="BQ37" s="3">
        <f t="shared" si="9"/>
        <v>0</v>
      </c>
      <c r="BR37" s="3">
        <f t="shared" si="9"/>
        <v>0</v>
      </c>
      <c r="BS37" s="3">
        <f t="shared" si="9"/>
        <v>0</v>
      </c>
      <c r="BT37" s="3">
        <f t="shared" si="9"/>
        <v>0</v>
      </c>
      <c r="BU37" s="3">
        <f t="shared" si="9"/>
        <v>0</v>
      </c>
      <c r="BV37" s="3">
        <f t="shared" si="9"/>
        <v>0</v>
      </c>
      <c r="BW37" s="3">
        <f t="shared" si="9"/>
        <v>0</v>
      </c>
      <c r="BX37" s="3">
        <f t="shared" si="9"/>
        <v>0</v>
      </c>
      <c r="BY37" s="3">
        <f t="shared" si="9"/>
        <v>0</v>
      </c>
      <c r="BZ37" s="3">
        <f t="shared" si="6"/>
        <v>0</v>
      </c>
      <c r="CA37" s="3">
        <f t="shared" si="6"/>
        <v>0</v>
      </c>
      <c r="CB37" s="3">
        <f t="shared" si="6"/>
        <v>0</v>
      </c>
      <c r="CC37" s="3">
        <f t="shared" si="6"/>
        <v>0</v>
      </c>
      <c r="CD37" s="3">
        <f t="shared" si="6"/>
        <v>0</v>
      </c>
      <c r="CE37" s="3">
        <f t="shared" si="6"/>
        <v>0</v>
      </c>
      <c r="CF37" s="3">
        <f t="shared" si="6"/>
        <v>0</v>
      </c>
      <c r="CG37" s="3">
        <f t="shared" si="6"/>
        <v>0</v>
      </c>
      <c r="CH37" s="3">
        <f t="shared" si="6"/>
        <v>0</v>
      </c>
      <c r="CI37" s="3">
        <f t="shared" si="6"/>
        <v>0</v>
      </c>
      <c r="CJ37" s="3">
        <f t="shared" si="6"/>
        <v>0</v>
      </c>
      <c r="CK37" s="3">
        <f t="shared" si="6"/>
        <v>0</v>
      </c>
      <c r="CL37" s="3">
        <f t="shared" si="6"/>
        <v>0</v>
      </c>
      <c r="CM37" s="3">
        <f t="shared" si="6"/>
        <v>0</v>
      </c>
      <c r="CN37" s="3">
        <f t="shared" si="6"/>
        <v>0</v>
      </c>
      <c r="CO37" s="3">
        <f t="shared" si="6"/>
        <v>0</v>
      </c>
      <c r="CP37" s="3">
        <f t="shared" si="8"/>
        <v>0</v>
      </c>
      <c r="CQ37" s="3">
        <f t="shared" si="8"/>
        <v>0</v>
      </c>
      <c r="CV37" s="16"/>
      <c r="CW37" s="16"/>
      <c r="CY37" s="16"/>
      <c r="CZ37" s="16"/>
    </row>
    <row r="38" spans="1:104" x14ac:dyDescent="0.2">
      <c r="A38" s="13">
        <v>24</v>
      </c>
      <c r="B38" s="13" t="s">
        <v>70</v>
      </c>
      <c r="C38" s="13" t="s">
        <v>34</v>
      </c>
      <c r="D38" s="14"/>
      <c r="E38" s="25"/>
      <c r="F38" s="25">
        <v>34.4</v>
      </c>
      <c r="G38" s="25"/>
      <c r="H38" s="25">
        <v>36.799999999999997</v>
      </c>
      <c r="I38" s="25">
        <v>37.89</v>
      </c>
      <c r="J38" s="25">
        <v>38.22</v>
      </c>
      <c r="K38" s="25">
        <v>31</v>
      </c>
      <c r="L38" s="25">
        <v>38.912500000000001</v>
      </c>
      <c r="M38" s="25"/>
      <c r="N38" s="25">
        <v>34.75</v>
      </c>
      <c r="O38" s="25">
        <v>38.4</v>
      </c>
      <c r="P38" s="25">
        <v>39.4</v>
      </c>
      <c r="Q38" s="25"/>
      <c r="R38" s="25">
        <v>33.33</v>
      </c>
      <c r="S38" s="25">
        <v>30</v>
      </c>
      <c r="T38" s="25">
        <v>40</v>
      </c>
      <c r="U38" s="25">
        <v>34</v>
      </c>
      <c r="V38" s="25">
        <v>40</v>
      </c>
      <c r="W38" s="15">
        <v>35.799999999999997</v>
      </c>
      <c r="X38" s="15"/>
      <c r="Y38" s="25"/>
      <c r="Z38" s="25">
        <v>34</v>
      </c>
      <c r="AA38" s="25">
        <v>33.4</v>
      </c>
      <c r="AB38" s="25">
        <v>35.799999999999997</v>
      </c>
      <c r="AC38" s="13">
        <v>24</v>
      </c>
      <c r="AD38" s="13" t="s">
        <v>70</v>
      </c>
      <c r="AE38" s="13" t="s">
        <v>34</v>
      </c>
      <c r="AF38" s="14"/>
      <c r="AG38" s="25">
        <v>41.63</v>
      </c>
      <c r="AH38" s="25"/>
      <c r="AI38" s="15">
        <v>36.75</v>
      </c>
      <c r="AJ38" s="15"/>
      <c r="AK38" s="25">
        <v>38.333333333333336</v>
      </c>
      <c r="AL38" s="25">
        <v>38.333333333333336</v>
      </c>
      <c r="AM38" s="25">
        <v>34.25</v>
      </c>
      <c r="AN38" s="25"/>
      <c r="AO38" s="25"/>
      <c r="AP38" s="25">
        <v>37.200000000000003</v>
      </c>
      <c r="AQ38" s="25">
        <v>33</v>
      </c>
      <c r="AR38" s="25">
        <v>33</v>
      </c>
      <c r="AS38" s="25">
        <v>33.200000000000003</v>
      </c>
      <c r="AT38" s="25">
        <v>64.400000000000006</v>
      </c>
      <c r="AU38" s="25"/>
      <c r="AV38" s="25">
        <v>33.25</v>
      </c>
      <c r="AW38" s="25"/>
      <c r="AX38" s="25">
        <v>35</v>
      </c>
      <c r="AY38" s="29">
        <f>(I38+K38+O38+S38+U38+W38+AA38+AG38+AK38+AM38+AQ38+AS38)/12</f>
        <v>35.075277777777778</v>
      </c>
      <c r="AZ38" s="29">
        <f>(F38+H38+J38+L38+N38+P38+R38+T38+V38+Z38+AB38+AL38+AP38+AR38+AT38+AV38+AX38)/17</f>
        <v>38.046813725490189</v>
      </c>
      <c r="BA38" s="37">
        <f>AVERAGE(AY38:AZ38)</f>
        <v>36.561045751633984</v>
      </c>
      <c r="BB38" s="3">
        <f t="shared" si="5"/>
        <v>0</v>
      </c>
      <c r="BC38" s="3">
        <f t="shared" si="5"/>
        <v>1</v>
      </c>
      <c r="BD38" s="3">
        <f t="shared" si="5"/>
        <v>0</v>
      </c>
      <c r="BE38" s="3">
        <f t="shared" si="5"/>
        <v>1</v>
      </c>
      <c r="BF38" s="3">
        <f t="shared" si="5"/>
        <v>1</v>
      </c>
      <c r="BG38" s="3">
        <f t="shared" si="5"/>
        <v>1</v>
      </c>
      <c r="BH38" s="3">
        <f t="shared" si="5"/>
        <v>1</v>
      </c>
      <c r="BI38" s="3">
        <f t="shared" si="5"/>
        <v>1</v>
      </c>
      <c r="BJ38" s="3">
        <f t="shared" si="5"/>
        <v>0</v>
      </c>
      <c r="BK38" s="3">
        <f t="shared" si="5"/>
        <v>1</v>
      </c>
      <c r="BL38" s="3">
        <f t="shared" si="5"/>
        <v>1</v>
      </c>
      <c r="BM38" s="3">
        <f t="shared" si="5"/>
        <v>1</v>
      </c>
      <c r="BN38" s="3">
        <f t="shared" si="5"/>
        <v>0</v>
      </c>
      <c r="BO38" s="3">
        <f t="shared" si="5"/>
        <v>1</v>
      </c>
      <c r="BP38" s="3">
        <f t="shared" si="5"/>
        <v>1</v>
      </c>
      <c r="BQ38" s="3">
        <f t="shared" si="9"/>
        <v>1</v>
      </c>
      <c r="BR38" s="3">
        <f t="shared" si="9"/>
        <v>1</v>
      </c>
      <c r="BS38" s="3">
        <f t="shared" si="9"/>
        <v>1</v>
      </c>
      <c r="BT38" s="3">
        <f t="shared" si="9"/>
        <v>1</v>
      </c>
      <c r="BU38" s="3">
        <f t="shared" si="9"/>
        <v>0</v>
      </c>
      <c r="BV38" s="3">
        <f t="shared" si="9"/>
        <v>0</v>
      </c>
      <c r="BW38" s="3">
        <f t="shared" si="9"/>
        <v>1</v>
      </c>
      <c r="BX38" s="3">
        <f t="shared" si="9"/>
        <v>1</v>
      </c>
      <c r="BY38" s="3">
        <f t="shared" si="9"/>
        <v>1</v>
      </c>
      <c r="BZ38" s="3">
        <f t="shared" si="6"/>
        <v>1</v>
      </c>
      <c r="CA38" s="3">
        <f t="shared" si="6"/>
        <v>0</v>
      </c>
      <c r="CB38" s="3">
        <f t="shared" si="6"/>
        <v>1</v>
      </c>
      <c r="CC38" s="3">
        <f t="shared" si="6"/>
        <v>0</v>
      </c>
      <c r="CD38" s="3">
        <f t="shared" si="6"/>
        <v>1</v>
      </c>
      <c r="CE38" s="3">
        <f t="shared" si="6"/>
        <v>1</v>
      </c>
      <c r="CF38" s="3">
        <f t="shared" si="6"/>
        <v>1</v>
      </c>
      <c r="CG38" s="3">
        <f t="shared" si="6"/>
        <v>0</v>
      </c>
      <c r="CH38" s="3">
        <f t="shared" si="6"/>
        <v>0</v>
      </c>
      <c r="CI38" s="3">
        <f t="shared" si="6"/>
        <v>1</v>
      </c>
      <c r="CJ38" s="3">
        <f t="shared" si="6"/>
        <v>1</v>
      </c>
      <c r="CK38" s="3">
        <f t="shared" si="6"/>
        <v>1</v>
      </c>
      <c r="CL38" s="3">
        <f t="shared" si="6"/>
        <v>1</v>
      </c>
      <c r="CM38" s="3">
        <f t="shared" si="6"/>
        <v>1</v>
      </c>
      <c r="CN38" s="3">
        <f t="shared" si="6"/>
        <v>0</v>
      </c>
      <c r="CO38" s="3">
        <f t="shared" si="6"/>
        <v>1</v>
      </c>
      <c r="CP38" s="3">
        <f t="shared" si="8"/>
        <v>0</v>
      </c>
      <c r="CQ38" s="3">
        <f t="shared" si="8"/>
        <v>1</v>
      </c>
      <c r="CR38" s="5">
        <f t="shared" si="7"/>
        <v>13</v>
      </c>
      <c r="CS38" s="5">
        <f t="shared" si="7"/>
        <v>17</v>
      </c>
      <c r="CW38" s="16"/>
      <c r="CY38" s="16"/>
      <c r="CZ38" s="16"/>
    </row>
    <row r="39" spans="1:104" ht="25.5" x14ac:dyDescent="0.2">
      <c r="A39" s="11"/>
      <c r="B39" s="20" t="s">
        <v>71</v>
      </c>
      <c r="C39" s="11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20" t="s">
        <v>71</v>
      </c>
      <c r="AE39" s="11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 s="3">
        <f t="shared" si="5"/>
        <v>0</v>
      </c>
      <c r="BD39" s="3">
        <f t="shared" si="5"/>
        <v>0</v>
      </c>
      <c r="BE39" s="3">
        <f t="shared" si="5"/>
        <v>0</v>
      </c>
      <c r="BF39" s="3">
        <f t="shared" si="5"/>
        <v>0</v>
      </c>
      <c r="BG39" s="3">
        <f t="shared" si="5"/>
        <v>0</v>
      </c>
      <c r="BH39" s="3">
        <f t="shared" si="5"/>
        <v>0</v>
      </c>
      <c r="BI39" s="3">
        <f t="shared" si="5"/>
        <v>0</v>
      </c>
      <c r="BJ39" s="3">
        <f t="shared" ref="BC39:BP52" si="11">IF(M39&gt;0,1,0)</f>
        <v>0</v>
      </c>
      <c r="BK39" s="3">
        <f t="shared" si="11"/>
        <v>0</v>
      </c>
      <c r="BL39" s="3">
        <f t="shared" si="11"/>
        <v>0</v>
      </c>
      <c r="BM39" s="3">
        <f t="shared" si="11"/>
        <v>0</v>
      </c>
      <c r="BN39" s="3">
        <f t="shared" si="11"/>
        <v>0</v>
      </c>
      <c r="BO39" s="3">
        <f t="shared" si="11"/>
        <v>0</v>
      </c>
      <c r="BP39" s="3">
        <f t="shared" si="11"/>
        <v>0</v>
      </c>
      <c r="BQ39" s="3">
        <f t="shared" si="9"/>
        <v>0</v>
      </c>
      <c r="BR39" s="3">
        <f t="shared" si="9"/>
        <v>0</v>
      </c>
      <c r="BS39" s="3">
        <f t="shared" si="9"/>
        <v>0</v>
      </c>
      <c r="BT39" s="3">
        <f t="shared" si="9"/>
        <v>0</v>
      </c>
      <c r="BU39" s="3">
        <f t="shared" si="9"/>
        <v>0</v>
      </c>
      <c r="BV39" s="3">
        <f t="shared" si="9"/>
        <v>0</v>
      </c>
      <c r="BW39" s="3">
        <f t="shared" si="9"/>
        <v>0</v>
      </c>
      <c r="BX39" s="3">
        <f t="shared" si="9"/>
        <v>0</v>
      </c>
      <c r="BY39" s="3">
        <f t="shared" si="9"/>
        <v>0</v>
      </c>
      <c r="BZ39" s="3">
        <f t="shared" ref="BZ39:CO52" si="12">IF(AG39&gt;0,1,0)</f>
        <v>0</v>
      </c>
      <c r="CA39" s="3">
        <f t="shared" si="12"/>
        <v>0</v>
      </c>
      <c r="CB39" s="3">
        <f t="shared" si="12"/>
        <v>0</v>
      </c>
      <c r="CC39" s="3">
        <f t="shared" si="12"/>
        <v>0</v>
      </c>
      <c r="CD39" s="3">
        <f t="shared" si="12"/>
        <v>0</v>
      </c>
      <c r="CE39" s="3">
        <f t="shared" si="12"/>
        <v>0</v>
      </c>
      <c r="CF39" s="3">
        <f t="shared" si="12"/>
        <v>0</v>
      </c>
      <c r="CG39" s="3">
        <f t="shared" si="12"/>
        <v>0</v>
      </c>
      <c r="CH39" s="3">
        <f t="shared" si="12"/>
        <v>0</v>
      </c>
      <c r="CI39" s="3">
        <f t="shared" si="12"/>
        <v>0</v>
      </c>
      <c r="CJ39" s="3">
        <f t="shared" si="12"/>
        <v>0</v>
      </c>
      <c r="CK39" s="3">
        <f t="shared" si="12"/>
        <v>0</v>
      </c>
      <c r="CL39" s="3">
        <f t="shared" si="12"/>
        <v>0</v>
      </c>
      <c r="CM39" s="3">
        <f t="shared" si="12"/>
        <v>0</v>
      </c>
      <c r="CN39" s="3">
        <f t="shared" si="12"/>
        <v>0</v>
      </c>
      <c r="CO39" s="3">
        <f t="shared" si="12"/>
        <v>0</v>
      </c>
      <c r="CP39" s="3">
        <f t="shared" ref="CP39:CQ52" si="13">IF(AW39&gt;0,1,0)</f>
        <v>0</v>
      </c>
      <c r="CQ39" s="3">
        <f t="shared" si="13"/>
        <v>0</v>
      </c>
      <c r="CV39" s="16"/>
      <c r="CW39" s="16"/>
      <c r="CY39" s="16"/>
      <c r="CZ39" s="16"/>
    </row>
    <row r="40" spans="1:104" x14ac:dyDescent="0.2">
      <c r="A40" s="13">
        <v>25</v>
      </c>
      <c r="B40" s="13" t="s">
        <v>72</v>
      </c>
      <c r="C40" s="13" t="s">
        <v>34</v>
      </c>
      <c r="D40" s="14" t="s">
        <v>73</v>
      </c>
      <c r="E40" s="25"/>
      <c r="F40" s="25">
        <v>70.599999999999994</v>
      </c>
      <c r="G40" s="25"/>
      <c r="H40" s="25">
        <v>60</v>
      </c>
      <c r="I40" s="25">
        <v>60.75</v>
      </c>
      <c r="J40" s="25">
        <v>63.75</v>
      </c>
      <c r="K40" s="25"/>
      <c r="L40" s="25">
        <v>66.739999999999995</v>
      </c>
      <c r="M40" s="25"/>
      <c r="N40" s="25">
        <v>45.75</v>
      </c>
      <c r="O40" s="25">
        <v>57.2</v>
      </c>
      <c r="P40" s="25">
        <v>57.2</v>
      </c>
      <c r="Q40" s="25">
        <v>31</v>
      </c>
      <c r="R40" s="25">
        <v>49.76</v>
      </c>
      <c r="S40" s="25">
        <v>100</v>
      </c>
      <c r="T40" s="25">
        <v>130</v>
      </c>
      <c r="U40" s="25">
        <v>58</v>
      </c>
      <c r="V40" s="25">
        <v>65</v>
      </c>
      <c r="W40" s="15">
        <v>74.2</v>
      </c>
      <c r="X40" s="15"/>
      <c r="Y40" s="25"/>
      <c r="Z40" s="25">
        <v>64.33</v>
      </c>
      <c r="AA40" s="25">
        <v>47.8</v>
      </c>
      <c r="AB40" s="25">
        <v>48.2</v>
      </c>
      <c r="AC40" s="13">
        <v>25</v>
      </c>
      <c r="AD40" s="13" t="s">
        <v>72</v>
      </c>
      <c r="AE40" s="13" t="s">
        <v>34</v>
      </c>
      <c r="AF40" s="14" t="s">
        <v>73</v>
      </c>
      <c r="AG40" s="25">
        <v>55.25</v>
      </c>
      <c r="AH40" s="25"/>
      <c r="AI40" s="15">
        <v>65</v>
      </c>
      <c r="AJ40" s="15">
        <v>75.666666666666671</v>
      </c>
      <c r="AK40" s="25">
        <v>46.67</v>
      </c>
      <c r="AL40" s="25">
        <v>46.67</v>
      </c>
      <c r="AM40" s="25">
        <v>71.739999999999995</v>
      </c>
      <c r="AN40" s="25"/>
      <c r="AO40" s="25"/>
      <c r="AP40" s="25">
        <v>58.25</v>
      </c>
      <c r="AQ40" s="25">
        <v>43.75</v>
      </c>
      <c r="AR40" s="25">
        <v>43.75</v>
      </c>
      <c r="AS40" s="25">
        <v>57.8</v>
      </c>
      <c r="AT40" s="25">
        <v>106.4</v>
      </c>
      <c r="AU40" s="25"/>
      <c r="AV40" s="25">
        <v>75.27000000000001</v>
      </c>
      <c r="AW40" s="25">
        <v>67</v>
      </c>
      <c r="AX40" s="25">
        <v>72.599999999999994</v>
      </c>
      <c r="AY40" s="29">
        <f>(I40+O40+Q40+S40+U40+W40+AA40+AG40+AI40+AK40+AM40+AQ40+AS40+AW40)/14</f>
        <v>59.725714285714282</v>
      </c>
      <c r="AZ40" s="29">
        <f>(F40+H40+J40+L40+N40+P40+R40+AB40+T40+V40+Z40+AJ40+AL40+AP40+AR40+AT40+AV40+AX40)/18</f>
        <v>66.663148148148139</v>
      </c>
      <c r="BA40" s="37">
        <f>AVERAGE(AY40:AZ40)</f>
        <v>63.194431216931207</v>
      </c>
      <c r="BB40" s="3">
        <f t="shared" ref="BB40:BB52" si="14">IF(E40&gt;0,1,0)</f>
        <v>0</v>
      </c>
      <c r="BC40" s="3">
        <f t="shared" si="11"/>
        <v>1</v>
      </c>
      <c r="BD40" s="3">
        <f t="shared" si="11"/>
        <v>0</v>
      </c>
      <c r="BE40" s="3">
        <f t="shared" si="11"/>
        <v>1</v>
      </c>
      <c r="BF40" s="3">
        <f t="shared" si="11"/>
        <v>1</v>
      </c>
      <c r="BG40" s="3">
        <f t="shared" si="11"/>
        <v>1</v>
      </c>
      <c r="BH40" s="3">
        <f t="shared" si="11"/>
        <v>0</v>
      </c>
      <c r="BI40" s="3">
        <f t="shared" si="11"/>
        <v>1</v>
      </c>
      <c r="BJ40" s="3">
        <f t="shared" si="11"/>
        <v>0</v>
      </c>
      <c r="BK40" s="3">
        <f t="shared" si="11"/>
        <v>1</v>
      </c>
      <c r="BL40" s="3">
        <f t="shared" si="11"/>
        <v>1</v>
      </c>
      <c r="BM40" s="3">
        <f t="shared" si="11"/>
        <v>1</v>
      </c>
      <c r="BN40" s="3">
        <f t="shared" si="11"/>
        <v>1</v>
      </c>
      <c r="BO40" s="3">
        <f t="shared" si="11"/>
        <v>1</v>
      </c>
      <c r="BP40" s="3">
        <f t="shared" si="11"/>
        <v>1</v>
      </c>
      <c r="BQ40" s="3">
        <f t="shared" si="9"/>
        <v>1</v>
      </c>
      <c r="BR40" s="3">
        <f t="shared" si="9"/>
        <v>1</v>
      </c>
      <c r="BS40" s="3">
        <f t="shared" si="9"/>
        <v>1</v>
      </c>
      <c r="BT40" s="3">
        <f t="shared" si="9"/>
        <v>1</v>
      </c>
      <c r="BU40" s="3">
        <f t="shared" si="9"/>
        <v>0</v>
      </c>
      <c r="BV40" s="3">
        <f t="shared" si="9"/>
        <v>0</v>
      </c>
      <c r="BW40" s="3">
        <f t="shared" si="9"/>
        <v>1</v>
      </c>
      <c r="BX40" s="3">
        <f t="shared" si="9"/>
        <v>1</v>
      </c>
      <c r="BY40" s="3">
        <f t="shared" si="9"/>
        <v>1</v>
      </c>
      <c r="BZ40" s="3">
        <f t="shared" si="12"/>
        <v>1</v>
      </c>
      <c r="CA40" s="3">
        <f t="shared" si="12"/>
        <v>0</v>
      </c>
      <c r="CB40" s="3">
        <f t="shared" si="12"/>
        <v>1</v>
      </c>
      <c r="CC40" s="3">
        <f t="shared" si="12"/>
        <v>1</v>
      </c>
      <c r="CD40" s="3">
        <f t="shared" si="12"/>
        <v>1</v>
      </c>
      <c r="CE40" s="3">
        <f t="shared" si="12"/>
        <v>1</v>
      </c>
      <c r="CF40" s="3">
        <f t="shared" si="12"/>
        <v>1</v>
      </c>
      <c r="CG40" s="3">
        <f t="shared" si="12"/>
        <v>0</v>
      </c>
      <c r="CH40" s="3">
        <f t="shared" si="12"/>
        <v>0</v>
      </c>
      <c r="CI40" s="3">
        <f t="shared" si="12"/>
        <v>1</v>
      </c>
      <c r="CJ40" s="3">
        <f t="shared" si="12"/>
        <v>1</v>
      </c>
      <c r="CK40" s="3">
        <f t="shared" si="12"/>
        <v>1</v>
      </c>
      <c r="CL40" s="3">
        <f t="shared" si="12"/>
        <v>1</v>
      </c>
      <c r="CM40" s="3">
        <f t="shared" si="12"/>
        <v>1</v>
      </c>
      <c r="CN40" s="3">
        <f t="shared" si="12"/>
        <v>0</v>
      </c>
      <c r="CO40" s="3">
        <f t="shared" si="12"/>
        <v>1</v>
      </c>
      <c r="CP40" s="3">
        <f t="shared" si="13"/>
        <v>1</v>
      </c>
      <c r="CQ40" s="3">
        <f t="shared" si="13"/>
        <v>1</v>
      </c>
      <c r="CR40" s="5">
        <f t="shared" si="7"/>
        <v>14</v>
      </c>
      <c r="CS40" s="5">
        <f t="shared" si="7"/>
        <v>18</v>
      </c>
      <c r="CW40" s="16"/>
      <c r="CY40" s="16"/>
      <c r="CZ40" s="16"/>
    </row>
    <row r="41" spans="1:104" x14ac:dyDescent="0.2">
      <c r="A41" s="13">
        <v>26</v>
      </c>
      <c r="B41" s="13" t="s">
        <v>74</v>
      </c>
      <c r="C41" s="13" t="s">
        <v>34</v>
      </c>
      <c r="D41" s="14" t="s">
        <v>73</v>
      </c>
      <c r="E41" s="25">
        <v>46</v>
      </c>
      <c r="F41" s="25">
        <v>62.4</v>
      </c>
      <c r="G41" s="25"/>
      <c r="H41" s="25">
        <v>52.6</v>
      </c>
      <c r="I41" s="25">
        <v>56.89</v>
      </c>
      <c r="J41" s="25">
        <v>58.11</v>
      </c>
      <c r="K41" s="25">
        <v>45.375</v>
      </c>
      <c r="L41" s="25">
        <v>65.7</v>
      </c>
      <c r="M41" s="25"/>
      <c r="N41" s="25">
        <v>46.25</v>
      </c>
      <c r="O41" s="25">
        <v>56.8</v>
      </c>
      <c r="P41" s="25">
        <v>56.8</v>
      </c>
      <c r="Q41" s="25">
        <v>46.45</v>
      </c>
      <c r="R41" s="25">
        <v>50.98</v>
      </c>
      <c r="S41" s="25">
        <v>70</v>
      </c>
      <c r="T41" s="25">
        <v>100</v>
      </c>
      <c r="U41" s="25">
        <v>45</v>
      </c>
      <c r="V41" s="25">
        <v>50</v>
      </c>
      <c r="W41" s="15">
        <v>49.8</v>
      </c>
      <c r="X41" s="15">
        <v>52</v>
      </c>
      <c r="Y41" s="25">
        <v>45</v>
      </c>
      <c r="Z41" s="25">
        <v>56.6</v>
      </c>
      <c r="AA41" s="25">
        <v>48.8</v>
      </c>
      <c r="AB41" s="25">
        <v>55.6</v>
      </c>
      <c r="AC41" s="13">
        <v>26</v>
      </c>
      <c r="AD41" s="13" t="s">
        <v>74</v>
      </c>
      <c r="AE41" s="13" t="s">
        <v>34</v>
      </c>
      <c r="AF41" s="14" t="s">
        <v>73</v>
      </c>
      <c r="AG41" s="25">
        <v>50.86</v>
      </c>
      <c r="AH41" s="25">
        <v>58</v>
      </c>
      <c r="AI41" s="15">
        <v>50.25</v>
      </c>
      <c r="AJ41" s="15">
        <v>72</v>
      </c>
      <c r="AK41" s="25">
        <v>48</v>
      </c>
      <c r="AL41" s="25">
        <v>59</v>
      </c>
      <c r="AM41" s="25">
        <v>53.779999999999994</v>
      </c>
      <c r="AN41" s="25"/>
      <c r="AO41" s="25"/>
      <c r="AP41" s="25">
        <v>56.6</v>
      </c>
      <c r="AQ41" s="25">
        <v>51.8</v>
      </c>
      <c r="AR41" s="25">
        <v>51.8</v>
      </c>
      <c r="AS41" s="25">
        <v>49.6</v>
      </c>
      <c r="AT41" s="25">
        <v>78.2</v>
      </c>
      <c r="AU41" s="25"/>
      <c r="AV41" s="25">
        <v>48.323999999999998</v>
      </c>
      <c r="AW41" s="25"/>
      <c r="AX41" s="25">
        <v>49.4</v>
      </c>
      <c r="AY41" s="29">
        <f>(E41+I41+K41+O41+Q41+S41+U41+W41+Y41+AA41+AG41+AI41+AK41+AM41+AQ41+AS41)/16</f>
        <v>50.900312499999998</v>
      </c>
      <c r="AZ41" s="29">
        <f>(F41+H41+J41+L41+N41+P41+R41+T41+V41+X41+Z41+AB41+AH41+AJ41+AL41+AP41+AR41+AT41+AV41+AX41)/20</f>
        <v>59.018200000000014</v>
      </c>
      <c r="BA41" s="37">
        <f>AVERAGE(AY41:AZ41)</f>
        <v>54.95925625000001</v>
      </c>
      <c r="BB41" s="3">
        <f t="shared" si="14"/>
        <v>1</v>
      </c>
      <c r="BC41" s="3">
        <f t="shared" si="11"/>
        <v>1</v>
      </c>
      <c r="BD41" s="3">
        <f t="shared" si="11"/>
        <v>0</v>
      </c>
      <c r="BE41" s="3">
        <f t="shared" si="11"/>
        <v>1</v>
      </c>
      <c r="BF41" s="3">
        <f t="shared" si="11"/>
        <v>1</v>
      </c>
      <c r="BG41" s="3">
        <f t="shared" si="11"/>
        <v>1</v>
      </c>
      <c r="BH41" s="3">
        <f t="shared" si="11"/>
        <v>1</v>
      </c>
      <c r="BI41" s="3">
        <f t="shared" si="11"/>
        <v>1</v>
      </c>
      <c r="BJ41" s="3">
        <f t="shared" si="11"/>
        <v>0</v>
      </c>
      <c r="BK41" s="3">
        <f t="shared" si="11"/>
        <v>1</v>
      </c>
      <c r="BL41" s="3">
        <f t="shared" si="11"/>
        <v>1</v>
      </c>
      <c r="BM41" s="3">
        <f t="shared" si="11"/>
        <v>1</v>
      </c>
      <c r="BN41" s="3">
        <f t="shared" si="11"/>
        <v>1</v>
      </c>
      <c r="BO41" s="3">
        <f t="shared" si="11"/>
        <v>1</v>
      </c>
      <c r="BP41" s="3">
        <f t="shared" si="11"/>
        <v>1</v>
      </c>
      <c r="BQ41" s="3">
        <f t="shared" si="9"/>
        <v>1</v>
      </c>
      <c r="BR41" s="3">
        <f t="shared" si="9"/>
        <v>1</v>
      </c>
      <c r="BS41" s="3">
        <f t="shared" si="9"/>
        <v>1</v>
      </c>
      <c r="BT41" s="3">
        <f t="shared" si="9"/>
        <v>1</v>
      </c>
      <c r="BU41" s="3">
        <f t="shared" si="9"/>
        <v>1</v>
      </c>
      <c r="BV41" s="3">
        <f t="shared" si="9"/>
        <v>1</v>
      </c>
      <c r="BW41" s="3">
        <f t="shared" si="9"/>
        <v>1</v>
      </c>
      <c r="BX41" s="3">
        <f t="shared" si="9"/>
        <v>1</v>
      </c>
      <c r="BY41" s="3">
        <f t="shared" si="9"/>
        <v>1</v>
      </c>
      <c r="BZ41" s="3">
        <f t="shared" si="12"/>
        <v>1</v>
      </c>
      <c r="CA41" s="3">
        <f t="shared" si="12"/>
        <v>1</v>
      </c>
      <c r="CB41" s="3">
        <f t="shared" si="12"/>
        <v>1</v>
      </c>
      <c r="CC41" s="3">
        <f t="shared" si="12"/>
        <v>1</v>
      </c>
      <c r="CD41" s="3">
        <f t="shared" si="12"/>
        <v>1</v>
      </c>
      <c r="CE41" s="3">
        <f t="shared" si="12"/>
        <v>1</v>
      </c>
      <c r="CF41" s="3">
        <f t="shared" si="12"/>
        <v>1</v>
      </c>
      <c r="CG41" s="3">
        <f t="shared" si="12"/>
        <v>0</v>
      </c>
      <c r="CH41" s="3">
        <f t="shared" si="12"/>
        <v>0</v>
      </c>
      <c r="CI41" s="3">
        <f t="shared" si="12"/>
        <v>1</v>
      </c>
      <c r="CJ41" s="3">
        <f t="shared" si="12"/>
        <v>1</v>
      </c>
      <c r="CK41" s="3">
        <f t="shared" si="12"/>
        <v>1</v>
      </c>
      <c r="CL41" s="3">
        <f t="shared" si="12"/>
        <v>1</v>
      </c>
      <c r="CM41" s="3">
        <f t="shared" si="12"/>
        <v>1</v>
      </c>
      <c r="CN41" s="3">
        <f t="shared" si="12"/>
        <v>0</v>
      </c>
      <c r="CO41" s="3">
        <f t="shared" si="12"/>
        <v>1</v>
      </c>
      <c r="CP41" s="3">
        <f t="shared" si="13"/>
        <v>0</v>
      </c>
      <c r="CQ41" s="3">
        <f t="shared" si="13"/>
        <v>1</v>
      </c>
      <c r="CR41" s="5">
        <f t="shared" si="7"/>
        <v>16</v>
      </c>
      <c r="CS41" s="5">
        <f t="shared" si="7"/>
        <v>20</v>
      </c>
      <c r="CW41" s="16"/>
      <c r="CY41" s="16"/>
      <c r="CZ41" s="16"/>
    </row>
    <row r="42" spans="1:104" x14ac:dyDescent="0.2">
      <c r="A42" s="13">
        <v>27</v>
      </c>
      <c r="B42" s="13" t="s">
        <v>75</v>
      </c>
      <c r="C42" s="13" t="s">
        <v>34</v>
      </c>
      <c r="D42" s="14" t="s">
        <v>73</v>
      </c>
      <c r="E42" s="25"/>
      <c r="F42" s="25">
        <v>26.6</v>
      </c>
      <c r="G42" s="25"/>
      <c r="H42" s="25">
        <v>28</v>
      </c>
      <c r="I42" s="25">
        <v>32.89</v>
      </c>
      <c r="J42" s="25">
        <v>33.67</v>
      </c>
      <c r="K42" s="25">
        <v>26.5</v>
      </c>
      <c r="L42" s="25">
        <v>50.5</v>
      </c>
      <c r="M42" s="25"/>
      <c r="N42" s="25">
        <v>29.5</v>
      </c>
      <c r="O42" s="25">
        <v>32</v>
      </c>
      <c r="P42" s="25">
        <v>32</v>
      </c>
      <c r="Q42" s="25">
        <v>24.9</v>
      </c>
      <c r="R42" s="25">
        <v>29.5</v>
      </c>
      <c r="S42" s="25">
        <v>50</v>
      </c>
      <c r="T42" s="25">
        <v>80</v>
      </c>
      <c r="U42" s="25">
        <v>25.5</v>
      </c>
      <c r="V42" s="25">
        <v>28</v>
      </c>
      <c r="W42" s="15">
        <v>26.25</v>
      </c>
      <c r="X42" s="15"/>
      <c r="Y42" s="25"/>
      <c r="Z42" s="25">
        <v>29.4</v>
      </c>
      <c r="AA42" s="25">
        <v>29</v>
      </c>
      <c r="AB42" s="25">
        <v>29.4</v>
      </c>
      <c r="AC42" s="13">
        <v>27</v>
      </c>
      <c r="AD42" s="13" t="s">
        <v>75</v>
      </c>
      <c r="AE42" s="13" t="s">
        <v>34</v>
      </c>
      <c r="AF42" s="14" t="s">
        <v>73</v>
      </c>
      <c r="AG42" s="25">
        <v>29.71</v>
      </c>
      <c r="AH42" s="25"/>
      <c r="AI42" s="15">
        <v>32.5</v>
      </c>
      <c r="AJ42" s="15">
        <v>27</v>
      </c>
      <c r="AK42" s="25">
        <v>29.67</v>
      </c>
      <c r="AL42" s="25">
        <v>29.67</v>
      </c>
      <c r="AM42" s="25">
        <v>28.475000000000001</v>
      </c>
      <c r="AN42" s="25"/>
      <c r="AO42" s="25"/>
      <c r="AP42" s="25">
        <v>30.2</v>
      </c>
      <c r="AQ42" s="25">
        <v>27.2</v>
      </c>
      <c r="AR42" s="25">
        <v>27.2</v>
      </c>
      <c r="AS42" s="25">
        <v>28</v>
      </c>
      <c r="AT42" s="25">
        <v>52.8</v>
      </c>
      <c r="AU42" s="25"/>
      <c r="AV42" s="25">
        <v>26.75</v>
      </c>
      <c r="AW42" s="25"/>
      <c r="AX42" s="25">
        <v>28.8</v>
      </c>
      <c r="AY42" s="29">
        <f>(I42+K42+O42+Q42+S42+U42+W42+AA42+AG42+AI42+AK42+AM42+AQ42+AS42)/14</f>
        <v>30.185357142857146</v>
      </c>
      <c r="AZ42" s="29">
        <f>(F42+H42+J42+L42+N42+P42+R42+T42+V42+Z42+AB42+AJ42+AL42+AP42+AR42+AT42+AV42+AX42)/18</f>
        <v>34.388333333333328</v>
      </c>
      <c r="BA42" s="37">
        <f>AVERAGE(AY42:AZ42)</f>
        <v>32.286845238095239</v>
      </c>
      <c r="BB42" s="3">
        <f t="shared" si="14"/>
        <v>0</v>
      </c>
      <c r="BC42" s="3">
        <f t="shared" si="11"/>
        <v>1</v>
      </c>
      <c r="BD42" s="3">
        <f t="shared" si="11"/>
        <v>0</v>
      </c>
      <c r="BE42" s="3">
        <f t="shared" si="11"/>
        <v>1</v>
      </c>
      <c r="BF42" s="3">
        <f t="shared" si="11"/>
        <v>1</v>
      </c>
      <c r="BG42" s="3">
        <f t="shared" si="11"/>
        <v>1</v>
      </c>
      <c r="BH42" s="3">
        <f t="shared" si="11"/>
        <v>1</v>
      </c>
      <c r="BI42" s="3">
        <f t="shared" si="11"/>
        <v>1</v>
      </c>
      <c r="BJ42" s="3">
        <f t="shared" si="11"/>
        <v>0</v>
      </c>
      <c r="BK42" s="3">
        <f t="shared" si="11"/>
        <v>1</v>
      </c>
      <c r="BL42" s="3">
        <f t="shared" si="11"/>
        <v>1</v>
      </c>
      <c r="BM42" s="3">
        <f t="shared" si="11"/>
        <v>1</v>
      </c>
      <c r="BN42" s="3">
        <f t="shared" si="11"/>
        <v>1</v>
      </c>
      <c r="BO42" s="3">
        <f t="shared" si="11"/>
        <v>1</v>
      </c>
      <c r="BP42" s="3">
        <f t="shared" si="11"/>
        <v>1</v>
      </c>
      <c r="BQ42" s="3">
        <f t="shared" si="9"/>
        <v>1</v>
      </c>
      <c r="BR42" s="3">
        <f t="shared" si="9"/>
        <v>1</v>
      </c>
      <c r="BS42" s="3">
        <f t="shared" si="9"/>
        <v>1</v>
      </c>
      <c r="BT42" s="3">
        <f t="shared" si="9"/>
        <v>1</v>
      </c>
      <c r="BU42" s="3">
        <f t="shared" si="9"/>
        <v>0</v>
      </c>
      <c r="BV42" s="3">
        <f t="shared" si="9"/>
        <v>0</v>
      </c>
      <c r="BW42" s="3">
        <f t="shared" si="9"/>
        <v>1</v>
      </c>
      <c r="BX42" s="3">
        <f t="shared" si="9"/>
        <v>1</v>
      </c>
      <c r="BY42" s="3">
        <f t="shared" si="9"/>
        <v>1</v>
      </c>
      <c r="BZ42" s="3">
        <f t="shared" si="12"/>
        <v>1</v>
      </c>
      <c r="CA42" s="3">
        <f t="shared" si="12"/>
        <v>0</v>
      </c>
      <c r="CB42" s="3">
        <f t="shared" si="12"/>
        <v>1</v>
      </c>
      <c r="CC42" s="3">
        <f t="shared" si="12"/>
        <v>1</v>
      </c>
      <c r="CD42" s="3">
        <f t="shared" si="12"/>
        <v>1</v>
      </c>
      <c r="CE42" s="3">
        <f t="shared" si="12"/>
        <v>1</v>
      </c>
      <c r="CF42" s="3">
        <f t="shared" si="12"/>
        <v>1</v>
      </c>
      <c r="CG42" s="3">
        <f t="shared" si="12"/>
        <v>0</v>
      </c>
      <c r="CH42" s="3">
        <f t="shared" si="12"/>
        <v>0</v>
      </c>
      <c r="CI42" s="3">
        <f t="shared" si="12"/>
        <v>1</v>
      </c>
      <c r="CJ42" s="3">
        <f t="shared" si="12"/>
        <v>1</v>
      </c>
      <c r="CK42" s="3">
        <f t="shared" si="12"/>
        <v>1</v>
      </c>
      <c r="CL42" s="3">
        <f t="shared" si="12"/>
        <v>1</v>
      </c>
      <c r="CM42" s="3">
        <f t="shared" si="12"/>
        <v>1</v>
      </c>
      <c r="CN42" s="3">
        <f t="shared" si="12"/>
        <v>0</v>
      </c>
      <c r="CO42" s="3">
        <f t="shared" si="12"/>
        <v>1</v>
      </c>
      <c r="CP42" s="3">
        <f t="shared" si="13"/>
        <v>0</v>
      </c>
      <c r="CQ42" s="3">
        <f t="shared" si="13"/>
        <v>1</v>
      </c>
      <c r="CR42" s="5">
        <f t="shared" si="7"/>
        <v>14</v>
      </c>
      <c r="CS42" s="5">
        <f t="shared" si="7"/>
        <v>18</v>
      </c>
      <c r="CW42" s="16"/>
      <c r="CY42" s="16"/>
      <c r="CZ42" s="16"/>
    </row>
    <row r="43" spans="1:104" x14ac:dyDescent="0.2">
      <c r="A43" s="13">
        <v>28</v>
      </c>
      <c r="B43" s="13" t="s">
        <v>76</v>
      </c>
      <c r="C43" s="13" t="s">
        <v>34</v>
      </c>
      <c r="D43" s="14"/>
      <c r="E43" s="25"/>
      <c r="F43" s="25">
        <v>31</v>
      </c>
      <c r="G43" s="25"/>
      <c r="H43" s="25">
        <v>32.200000000000003</v>
      </c>
      <c r="I43" s="25">
        <v>40.11</v>
      </c>
      <c r="J43" s="25">
        <v>41.67</v>
      </c>
      <c r="K43" s="25">
        <v>31</v>
      </c>
      <c r="L43" s="25">
        <v>35.274999999999999</v>
      </c>
      <c r="M43" s="25"/>
      <c r="N43" s="25">
        <v>33.4</v>
      </c>
      <c r="O43" s="25">
        <v>35.4</v>
      </c>
      <c r="P43" s="25">
        <v>35.4</v>
      </c>
      <c r="Q43" s="25"/>
      <c r="R43" s="25">
        <v>31.48</v>
      </c>
      <c r="S43" s="25">
        <v>35</v>
      </c>
      <c r="T43" s="25">
        <v>55</v>
      </c>
      <c r="U43" s="25">
        <v>32</v>
      </c>
      <c r="V43" s="25">
        <v>35</v>
      </c>
      <c r="W43" s="15">
        <v>32</v>
      </c>
      <c r="X43" s="15"/>
      <c r="Y43" s="25"/>
      <c r="Z43" s="25">
        <v>30.5</v>
      </c>
      <c r="AA43" s="25">
        <v>31.4</v>
      </c>
      <c r="AB43" s="25">
        <v>31.8</v>
      </c>
      <c r="AC43" s="13">
        <v>28</v>
      </c>
      <c r="AD43" s="13" t="s">
        <v>76</v>
      </c>
      <c r="AE43" s="13" t="s">
        <v>34</v>
      </c>
      <c r="AF43" s="14"/>
      <c r="AG43" s="25">
        <v>34.71</v>
      </c>
      <c r="AH43" s="25"/>
      <c r="AI43" s="15">
        <v>35.5</v>
      </c>
      <c r="AJ43" s="15">
        <v>39</v>
      </c>
      <c r="AK43" s="25">
        <v>34</v>
      </c>
      <c r="AL43" s="25">
        <v>34</v>
      </c>
      <c r="AM43" s="25">
        <v>33</v>
      </c>
      <c r="AN43" s="25"/>
      <c r="AO43" s="25"/>
      <c r="AP43" s="25">
        <v>34.5</v>
      </c>
      <c r="AQ43" s="25">
        <v>32.200000000000003</v>
      </c>
      <c r="AR43" s="25">
        <v>32.200000000000003</v>
      </c>
      <c r="AS43" s="25">
        <v>32.4</v>
      </c>
      <c r="AT43" s="25">
        <v>48</v>
      </c>
      <c r="AU43" s="25"/>
      <c r="AV43" s="25">
        <v>30.624000000000002</v>
      </c>
      <c r="AW43" s="25"/>
      <c r="AX43" s="25">
        <v>34.799999999999997</v>
      </c>
      <c r="AY43" s="29">
        <f>(I44+K44+O44+S44+U44+W44+AA44+AG44+AI44+AK44+AM44+AQ44+AS44)/13</f>
        <v>27.359230769230766</v>
      </c>
      <c r="AZ43" s="29">
        <f>(F44+H44+J44+L44+N44+P44+R44+T44+V44+Z44+AB44+AJ44+AL44+AP44+AR44+AT44+AV44+AX44)/18</f>
        <v>29.378370370370376</v>
      </c>
      <c r="BA43" s="37">
        <f>AVERAGE(AY43:AZ43)</f>
        <v>28.36880056980057</v>
      </c>
      <c r="BB43" s="3">
        <f t="shared" si="14"/>
        <v>0</v>
      </c>
      <c r="BC43" s="3">
        <f t="shared" si="11"/>
        <v>1</v>
      </c>
      <c r="BD43" s="3">
        <f t="shared" si="11"/>
        <v>0</v>
      </c>
      <c r="BE43" s="3">
        <f t="shared" si="11"/>
        <v>1</v>
      </c>
      <c r="BF43" s="3">
        <f t="shared" si="11"/>
        <v>1</v>
      </c>
      <c r="BG43" s="3">
        <f t="shared" si="11"/>
        <v>1</v>
      </c>
      <c r="BH43" s="3">
        <f t="shared" si="11"/>
        <v>1</v>
      </c>
      <c r="BI43" s="3">
        <f t="shared" si="11"/>
        <v>1</v>
      </c>
      <c r="BJ43" s="3">
        <f t="shared" si="11"/>
        <v>0</v>
      </c>
      <c r="BK43" s="3">
        <f t="shared" si="11"/>
        <v>1</v>
      </c>
      <c r="BL43" s="3">
        <f t="shared" si="11"/>
        <v>1</v>
      </c>
      <c r="BM43" s="3">
        <f t="shared" si="11"/>
        <v>1</v>
      </c>
      <c r="BN43" s="3">
        <f t="shared" si="11"/>
        <v>0</v>
      </c>
      <c r="BO43" s="3">
        <f t="shared" si="11"/>
        <v>1</v>
      </c>
      <c r="BP43" s="3">
        <f t="shared" si="11"/>
        <v>1</v>
      </c>
      <c r="BQ43" s="3">
        <f t="shared" si="9"/>
        <v>1</v>
      </c>
      <c r="BR43" s="3">
        <f t="shared" si="9"/>
        <v>1</v>
      </c>
      <c r="BS43" s="3">
        <f t="shared" si="9"/>
        <v>1</v>
      </c>
      <c r="BT43" s="3">
        <f t="shared" si="9"/>
        <v>1</v>
      </c>
      <c r="BU43" s="3">
        <f t="shared" si="9"/>
        <v>0</v>
      </c>
      <c r="BV43" s="3">
        <f t="shared" si="9"/>
        <v>0</v>
      </c>
      <c r="BW43" s="3">
        <f t="shared" si="9"/>
        <v>1</v>
      </c>
      <c r="BX43" s="3">
        <f t="shared" si="9"/>
        <v>1</v>
      </c>
      <c r="BY43" s="3">
        <f t="shared" si="9"/>
        <v>1</v>
      </c>
      <c r="BZ43" s="3">
        <f t="shared" si="12"/>
        <v>1</v>
      </c>
      <c r="CA43" s="3">
        <f t="shared" si="12"/>
        <v>0</v>
      </c>
      <c r="CB43" s="3">
        <f t="shared" si="12"/>
        <v>1</v>
      </c>
      <c r="CC43" s="3">
        <f t="shared" si="12"/>
        <v>1</v>
      </c>
      <c r="CD43" s="3">
        <f t="shared" si="12"/>
        <v>1</v>
      </c>
      <c r="CE43" s="3">
        <f t="shared" si="12"/>
        <v>1</v>
      </c>
      <c r="CF43" s="3">
        <f t="shared" si="12"/>
        <v>1</v>
      </c>
      <c r="CG43" s="3">
        <f t="shared" si="12"/>
        <v>0</v>
      </c>
      <c r="CH43" s="3">
        <f t="shared" si="12"/>
        <v>0</v>
      </c>
      <c r="CI43" s="3">
        <f t="shared" si="12"/>
        <v>1</v>
      </c>
      <c r="CJ43" s="3">
        <f t="shared" si="12"/>
        <v>1</v>
      </c>
      <c r="CK43" s="3">
        <f t="shared" si="12"/>
        <v>1</v>
      </c>
      <c r="CL43" s="3">
        <f t="shared" si="12"/>
        <v>1</v>
      </c>
      <c r="CM43" s="3">
        <f t="shared" si="12"/>
        <v>1</v>
      </c>
      <c r="CN43" s="3">
        <f t="shared" si="12"/>
        <v>0</v>
      </c>
      <c r="CO43" s="3">
        <f t="shared" si="12"/>
        <v>1</v>
      </c>
      <c r="CP43" s="3">
        <f t="shared" si="13"/>
        <v>0</v>
      </c>
      <c r="CQ43" s="3">
        <f t="shared" si="13"/>
        <v>1</v>
      </c>
      <c r="CR43" s="5">
        <f t="shared" si="7"/>
        <v>13</v>
      </c>
      <c r="CS43" s="5">
        <f t="shared" si="7"/>
        <v>18</v>
      </c>
      <c r="CW43" s="16"/>
      <c r="CY43" s="16"/>
      <c r="CZ43" s="16"/>
    </row>
    <row r="44" spans="1:104" x14ac:dyDescent="0.2">
      <c r="A44" s="13">
        <v>29</v>
      </c>
      <c r="B44" s="13" t="s">
        <v>77</v>
      </c>
      <c r="C44" s="13" t="s">
        <v>34</v>
      </c>
      <c r="D44" s="14"/>
      <c r="E44" s="25"/>
      <c r="F44" s="25">
        <v>23.2</v>
      </c>
      <c r="G44" s="25"/>
      <c r="H44" s="25">
        <v>27.8</v>
      </c>
      <c r="I44" s="25">
        <v>29.12</v>
      </c>
      <c r="J44" s="25">
        <v>29.12</v>
      </c>
      <c r="K44" s="25">
        <v>21</v>
      </c>
      <c r="L44" s="25">
        <v>28.7</v>
      </c>
      <c r="M44" s="25"/>
      <c r="N44" s="25">
        <v>25.2</v>
      </c>
      <c r="O44" s="25">
        <v>32.6</v>
      </c>
      <c r="P44" s="25">
        <v>32.6</v>
      </c>
      <c r="Q44" s="25"/>
      <c r="R44" s="25">
        <v>24</v>
      </c>
      <c r="S44" s="25">
        <v>35</v>
      </c>
      <c r="T44" s="25">
        <v>45</v>
      </c>
      <c r="U44" s="25">
        <v>25</v>
      </c>
      <c r="V44" s="25">
        <v>29</v>
      </c>
      <c r="W44" s="15">
        <v>26</v>
      </c>
      <c r="X44" s="15"/>
      <c r="Y44" s="25"/>
      <c r="Z44" s="25">
        <v>27.9</v>
      </c>
      <c r="AA44" s="25">
        <v>23.6</v>
      </c>
      <c r="AB44" s="25">
        <v>23.6</v>
      </c>
      <c r="AC44" s="13">
        <v>29</v>
      </c>
      <c r="AD44" s="13" t="s">
        <v>77</v>
      </c>
      <c r="AE44" s="13" t="s">
        <v>34</v>
      </c>
      <c r="AF44" s="14"/>
      <c r="AG44" s="25">
        <v>27.75</v>
      </c>
      <c r="AH44" s="25"/>
      <c r="AI44" s="6">
        <v>26</v>
      </c>
      <c r="AJ44" s="15">
        <v>26.666666666666668</v>
      </c>
      <c r="AK44" s="25">
        <v>28</v>
      </c>
      <c r="AL44" s="25">
        <v>28</v>
      </c>
      <c r="AM44" s="25">
        <v>29.4</v>
      </c>
      <c r="AN44" s="25"/>
      <c r="AO44" s="25"/>
      <c r="AP44" s="25">
        <v>29.6</v>
      </c>
      <c r="AQ44" s="25">
        <v>26.4</v>
      </c>
      <c r="AR44" s="25">
        <v>26.4</v>
      </c>
      <c r="AS44" s="25">
        <v>25.8</v>
      </c>
      <c r="AT44" s="25">
        <v>49</v>
      </c>
      <c r="AU44" s="25"/>
      <c r="AV44" s="25">
        <v>26.624000000000002</v>
      </c>
      <c r="AW44" s="25"/>
      <c r="AX44" s="25">
        <v>26.4</v>
      </c>
      <c r="AY44" s="29">
        <f>(I44+K44+O44+S44+U44+W44+AA44+AG44+AI44+AK44+AM44+AQ44+AS44)/13</f>
        <v>27.359230769230766</v>
      </c>
      <c r="AZ44" s="29">
        <f>(F44+H44+J44+L44+N44+P44+R44+T44+V44+Z44+AB44+AJ44+AL44+AP44+AR44+AT44+AV44+AX44)/18</f>
        <v>29.378370370370376</v>
      </c>
      <c r="BA44" s="37">
        <f>AVERAGE(AY44:AZ44)</f>
        <v>28.36880056980057</v>
      </c>
      <c r="BB44" s="3">
        <f t="shared" si="14"/>
        <v>0</v>
      </c>
      <c r="BC44" s="3">
        <f t="shared" si="11"/>
        <v>1</v>
      </c>
      <c r="BD44" s="3">
        <f t="shared" si="11"/>
        <v>0</v>
      </c>
      <c r="BE44" s="3">
        <f t="shared" si="11"/>
        <v>1</v>
      </c>
      <c r="BF44" s="3">
        <f t="shared" si="11"/>
        <v>1</v>
      </c>
      <c r="BG44" s="3">
        <f t="shared" si="11"/>
        <v>1</v>
      </c>
      <c r="BH44" s="3">
        <f t="shared" si="11"/>
        <v>1</v>
      </c>
      <c r="BI44" s="3">
        <f t="shared" si="11"/>
        <v>1</v>
      </c>
      <c r="BJ44" s="3">
        <f t="shared" si="11"/>
        <v>0</v>
      </c>
      <c r="BK44" s="3">
        <f t="shared" si="11"/>
        <v>1</v>
      </c>
      <c r="BL44" s="3">
        <f t="shared" si="11"/>
        <v>1</v>
      </c>
      <c r="BM44" s="3">
        <f t="shared" si="11"/>
        <v>1</v>
      </c>
      <c r="BN44" s="3">
        <f t="shared" si="11"/>
        <v>0</v>
      </c>
      <c r="BO44" s="3">
        <f t="shared" si="11"/>
        <v>1</v>
      </c>
      <c r="BP44" s="3">
        <f t="shared" si="11"/>
        <v>1</v>
      </c>
      <c r="BQ44" s="3">
        <f t="shared" si="9"/>
        <v>1</v>
      </c>
      <c r="BR44" s="3">
        <f t="shared" si="9"/>
        <v>1</v>
      </c>
      <c r="BS44" s="3">
        <f t="shared" si="9"/>
        <v>1</v>
      </c>
      <c r="BT44" s="3">
        <f t="shared" si="9"/>
        <v>1</v>
      </c>
      <c r="BU44" s="3">
        <f t="shared" si="9"/>
        <v>0</v>
      </c>
      <c r="BV44" s="3">
        <f t="shared" si="9"/>
        <v>0</v>
      </c>
      <c r="BW44" s="3">
        <f t="shared" si="9"/>
        <v>1</v>
      </c>
      <c r="BX44" s="3">
        <f t="shared" si="9"/>
        <v>1</v>
      </c>
      <c r="BY44" s="3">
        <f t="shared" si="9"/>
        <v>1</v>
      </c>
      <c r="BZ44" s="3">
        <f t="shared" si="12"/>
        <v>1</v>
      </c>
      <c r="CA44" s="3">
        <f t="shared" si="12"/>
        <v>0</v>
      </c>
      <c r="CB44" s="3">
        <f>IF(AJ44&gt;0,1,0)</f>
        <v>1</v>
      </c>
      <c r="CC44" s="3" t="e">
        <f>IF(#REF!&gt;0,1,0)</f>
        <v>#REF!</v>
      </c>
      <c r="CD44" s="3">
        <f t="shared" si="12"/>
        <v>1</v>
      </c>
      <c r="CE44" s="3">
        <f t="shared" si="12"/>
        <v>1</v>
      </c>
      <c r="CF44" s="3">
        <f t="shared" si="12"/>
        <v>1</v>
      </c>
      <c r="CG44" s="3">
        <f t="shared" si="12"/>
        <v>0</v>
      </c>
      <c r="CH44" s="3">
        <f t="shared" si="12"/>
        <v>0</v>
      </c>
      <c r="CI44" s="3">
        <f t="shared" si="12"/>
        <v>1</v>
      </c>
      <c r="CJ44" s="3">
        <f t="shared" si="12"/>
        <v>1</v>
      </c>
      <c r="CK44" s="3">
        <f t="shared" si="12"/>
        <v>1</v>
      </c>
      <c r="CL44" s="3">
        <f t="shared" si="12"/>
        <v>1</v>
      </c>
      <c r="CM44" s="3">
        <f t="shared" si="12"/>
        <v>1</v>
      </c>
      <c r="CN44" s="3">
        <f t="shared" si="12"/>
        <v>0</v>
      </c>
      <c r="CO44" s="3">
        <f t="shared" si="12"/>
        <v>1</v>
      </c>
      <c r="CP44" s="3">
        <f t="shared" si="13"/>
        <v>0</v>
      </c>
      <c r="CQ44" s="3">
        <f t="shared" si="13"/>
        <v>1</v>
      </c>
      <c r="CR44" s="5">
        <f t="shared" si="7"/>
        <v>13</v>
      </c>
      <c r="CS44" s="5" t="e">
        <f t="shared" si="7"/>
        <v>#REF!</v>
      </c>
      <c r="CW44" s="16"/>
      <c r="CY44" s="16"/>
      <c r="CZ44" s="16"/>
    </row>
    <row r="45" spans="1:104" ht="9.75" customHeight="1" x14ac:dyDescent="0.2">
      <c r="A45" s="11"/>
      <c r="B45" s="11" t="s">
        <v>78</v>
      </c>
      <c r="C45" s="11"/>
      <c r="D45" s="1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1"/>
      <c r="AD45" s="11" t="s">
        <v>78</v>
      </c>
      <c r="AE45" s="11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C45" s="3">
        <f t="shared" si="11"/>
        <v>0</v>
      </c>
      <c r="BD45" s="3">
        <f t="shared" si="11"/>
        <v>0</v>
      </c>
      <c r="BE45" s="3">
        <f t="shared" si="11"/>
        <v>0</v>
      </c>
      <c r="BF45" s="3">
        <f t="shared" si="11"/>
        <v>0</v>
      </c>
      <c r="BG45" s="3">
        <f t="shared" si="11"/>
        <v>0</v>
      </c>
      <c r="BH45" s="3">
        <f t="shared" si="11"/>
        <v>0</v>
      </c>
      <c r="BI45" s="3">
        <f t="shared" si="11"/>
        <v>0</v>
      </c>
      <c r="BJ45" s="3">
        <f t="shared" si="11"/>
        <v>0</v>
      </c>
      <c r="BK45" s="3">
        <f t="shared" si="11"/>
        <v>0</v>
      </c>
      <c r="BL45" s="3">
        <f t="shared" si="11"/>
        <v>0</v>
      </c>
      <c r="BM45" s="3">
        <f t="shared" si="11"/>
        <v>0</v>
      </c>
      <c r="BN45" s="3">
        <f t="shared" si="11"/>
        <v>0</v>
      </c>
      <c r="BO45" s="3">
        <f t="shared" si="11"/>
        <v>0</v>
      </c>
      <c r="BP45" s="3">
        <f t="shared" si="11"/>
        <v>0</v>
      </c>
      <c r="BQ45" s="3">
        <f t="shared" si="9"/>
        <v>0</v>
      </c>
      <c r="BR45" s="3">
        <f t="shared" si="9"/>
        <v>0</v>
      </c>
      <c r="BS45" s="3">
        <f t="shared" si="9"/>
        <v>0</v>
      </c>
      <c r="BT45" s="3">
        <f t="shared" si="9"/>
        <v>0</v>
      </c>
      <c r="BU45" s="3">
        <f t="shared" si="9"/>
        <v>0</v>
      </c>
      <c r="BV45" s="3">
        <f t="shared" si="9"/>
        <v>0</v>
      </c>
      <c r="BW45" s="3">
        <f t="shared" si="9"/>
        <v>0</v>
      </c>
      <c r="BX45" s="3">
        <f t="shared" si="9"/>
        <v>0</v>
      </c>
      <c r="BY45" s="3">
        <f t="shared" si="9"/>
        <v>0</v>
      </c>
      <c r="BZ45" s="3">
        <f t="shared" si="12"/>
        <v>0</v>
      </c>
      <c r="CA45" s="3">
        <f t="shared" si="12"/>
        <v>0</v>
      </c>
      <c r="CB45" s="3">
        <f t="shared" si="12"/>
        <v>0</v>
      </c>
      <c r="CC45" s="3">
        <f t="shared" si="12"/>
        <v>0</v>
      </c>
      <c r="CD45" s="3">
        <f t="shared" si="12"/>
        <v>0</v>
      </c>
      <c r="CE45" s="3">
        <f t="shared" si="12"/>
        <v>0</v>
      </c>
      <c r="CF45" s="3">
        <f t="shared" si="12"/>
        <v>0</v>
      </c>
      <c r="CG45" s="3">
        <f t="shared" si="12"/>
        <v>0</v>
      </c>
      <c r="CH45" s="3">
        <f t="shared" si="12"/>
        <v>0</v>
      </c>
      <c r="CI45" s="3">
        <f t="shared" si="12"/>
        <v>0</v>
      </c>
      <c r="CJ45" s="3">
        <f t="shared" si="12"/>
        <v>0</v>
      </c>
      <c r="CK45" s="3">
        <f t="shared" si="12"/>
        <v>0</v>
      </c>
      <c r="CL45" s="3">
        <f t="shared" si="12"/>
        <v>0</v>
      </c>
      <c r="CM45" s="3">
        <f t="shared" si="12"/>
        <v>0</v>
      </c>
      <c r="CN45" s="3">
        <f t="shared" si="12"/>
        <v>0</v>
      </c>
      <c r="CO45" s="3">
        <f t="shared" si="12"/>
        <v>0</v>
      </c>
      <c r="CP45" s="3">
        <f t="shared" si="13"/>
        <v>0</v>
      </c>
      <c r="CQ45" s="3">
        <f t="shared" si="13"/>
        <v>0</v>
      </c>
      <c r="CV45" s="16"/>
      <c r="CW45" s="16"/>
      <c r="CY45" s="16"/>
      <c r="CZ45" s="16"/>
    </row>
    <row r="46" spans="1:104" x14ac:dyDescent="0.2">
      <c r="A46" s="13">
        <v>30</v>
      </c>
      <c r="B46" s="13" t="s">
        <v>79</v>
      </c>
      <c r="C46" s="13" t="s">
        <v>34</v>
      </c>
      <c r="D46" s="14"/>
      <c r="E46" s="25"/>
      <c r="F46" s="25">
        <v>25.5</v>
      </c>
      <c r="G46" s="25"/>
      <c r="H46" s="25"/>
      <c r="I46" s="25">
        <v>33.33</v>
      </c>
      <c r="J46" s="25">
        <v>33.33</v>
      </c>
      <c r="K46" s="25"/>
      <c r="L46" s="25">
        <v>23.263333333333332</v>
      </c>
      <c r="M46" s="25"/>
      <c r="N46" s="25"/>
      <c r="O46" s="25">
        <v>46</v>
      </c>
      <c r="P46" s="25">
        <v>46</v>
      </c>
      <c r="Q46" s="25">
        <v>32.299999999999997</v>
      </c>
      <c r="R46" s="25">
        <v>48.56</v>
      </c>
      <c r="S46" s="25">
        <v>20</v>
      </c>
      <c r="T46" s="25">
        <v>30</v>
      </c>
      <c r="U46" s="25">
        <v>30</v>
      </c>
      <c r="V46" s="25">
        <v>40</v>
      </c>
      <c r="W46" s="15">
        <v>24.4</v>
      </c>
      <c r="X46" s="15">
        <v>72</v>
      </c>
      <c r="Y46" s="25"/>
      <c r="Z46" s="25"/>
      <c r="AA46" s="25">
        <v>19</v>
      </c>
      <c r="AB46" s="25">
        <v>27</v>
      </c>
      <c r="AC46" s="13">
        <v>30</v>
      </c>
      <c r="AD46" s="13" t="s">
        <v>79</v>
      </c>
      <c r="AE46" s="13" t="s">
        <v>34</v>
      </c>
      <c r="AF46" s="14"/>
      <c r="AG46" s="25"/>
      <c r="AH46" s="25"/>
      <c r="AI46" s="35">
        <v>19</v>
      </c>
      <c r="AJ46" s="35">
        <v>25</v>
      </c>
      <c r="AK46" s="36">
        <v>37</v>
      </c>
      <c r="AL46" s="36">
        <v>37</v>
      </c>
      <c r="AM46" s="36">
        <v>22.5</v>
      </c>
      <c r="AN46" s="25"/>
      <c r="AO46" s="25"/>
      <c r="AP46" s="25"/>
      <c r="AQ46" s="25">
        <v>35.5</v>
      </c>
      <c r="AR46" s="25">
        <v>35.5</v>
      </c>
      <c r="AS46" s="25"/>
      <c r="AT46" s="25">
        <v>17</v>
      </c>
      <c r="AU46" s="25"/>
      <c r="AV46" s="25">
        <v>25.97</v>
      </c>
      <c r="AW46" s="25"/>
      <c r="AX46" s="25"/>
      <c r="AY46" s="29">
        <f>(I46+O46+Q46+S46+U46+W46+AA46+AI46+AK46+AM46+AQ46)/11</f>
        <v>29.00272727272727</v>
      </c>
      <c r="AZ46" s="29">
        <f>(F46+J46+L46+P46+R46+T46+V46+X46+AB46+AJ46+AL46+AR46+AT46+AV46)/14</f>
        <v>34.72309523809524</v>
      </c>
      <c r="BA46" s="37">
        <f t="shared" ref="BA46:BA52" si="15">AVERAGE(AY46:AZ46)</f>
        <v>31.862911255411255</v>
      </c>
      <c r="BB46" s="3">
        <f t="shared" si="14"/>
        <v>0</v>
      </c>
      <c r="BC46" s="3">
        <f t="shared" si="11"/>
        <v>1</v>
      </c>
      <c r="BD46" s="3">
        <f t="shared" si="11"/>
        <v>0</v>
      </c>
      <c r="BE46" s="3">
        <f t="shared" si="11"/>
        <v>0</v>
      </c>
      <c r="BF46" s="3">
        <f t="shared" si="11"/>
        <v>1</v>
      </c>
      <c r="BG46" s="3">
        <f t="shared" si="11"/>
        <v>1</v>
      </c>
      <c r="BH46" s="3">
        <f t="shared" si="11"/>
        <v>0</v>
      </c>
      <c r="BI46" s="3">
        <f t="shared" si="11"/>
        <v>1</v>
      </c>
      <c r="BJ46" s="3">
        <f t="shared" si="11"/>
        <v>0</v>
      </c>
      <c r="BK46" s="3">
        <f t="shared" si="11"/>
        <v>0</v>
      </c>
      <c r="BL46" s="3">
        <f t="shared" si="11"/>
        <v>1</v>
      </c>
      <c r="BM46" s="3">
        <f t="shared" si="11"/>
        <v>1</v>
      </c>
      <c r="BN46" s="3">
        <f t="shared" si="11"/>
        <v>1</v>
      </c>
      <c r="BO46" s="3">
        <f t="shared" si="11"/>
        <v>1</v>
      </c>
      <c r="BP46" s="3">
        <f t="shared" si="11"/>
        <v>1</v>
      </c>
      <c r="BQ46" s="3">
        <f t="shared" si="9"/>
        <v>1</v>
      </c>
      <c r="BR46" s="3">
        <f t="shared" si="9"/>
        <v>1</v>
      </c>
      <c r="BS46" s="3">
        <f t="shared" si="9"/>
        <v>1</v>
      </c>
      <c r="BT46" s="3">
        <f t="shared" si="9"/>
        <v>1</v>
      </c>
      <c r="BU46" s="3">
        <f t="shared" si="9"/>
        <v>1</v>
      </c>
      <c r="BV46" s="3">
        <f t="shared" si="9"/>
        <v>0</v>
      </c>
      <c r="BW46" s="3">
        <f t="shared" si="9"/>
        <v>0</v>
      </c>
      <c r="BX46" s="3">
        <f t="shared" si="9"/>
        <v>1</v>
      </c>
      <c r="BY46" s="3">
        <f t="shared" si="9"/>
        <v>1</v>
      </c>
      <c r="BZ46" s="3">
        <f t="shared" si="12"/>
        <v>0</v>
      </c>
      <c r="CA46" s="3">
        <f t="shared" si="12"/>
        <v>0</v>
      </c>
      <c r="CB46" s="3">
        <f t="shared" si="12"/>
        <v>1</v>
      </c>
      <c r="CC46" s="3">
        <f t="shared" si="12"/>
        <v>1</v>
      </c>
      <c r="CD46" s="3">
        <f t="shared" si="12"/>
        <v>1</v>
      </c>
      <c r="CE46" s="3">
        <f t="shared" si="12"/>
        <v>1</v>
      </c>
      <c r="CF46" s="3">
        <f t="shared" si="12"/>
        <v>1</v>
      </c>
      <c r="CG46" s="3">
        <f t="shared" si="12"/>
        <v>0</v>
      </c>
      <c r="CH46" s="3">
        <f t="shared" si="12"/>
        <v>0</v>
      </c>
      <c r="CI46" s="3">
        <f t="shared" si="12"/>
        <v>0</v>
      </c>
      <c r="CJ46" s="3">
        <f t="shared" si="12"/>
        <v>1</v>
      </c>
      <c r="CK46" s="3">
        <f t="shared" si="12"/>
        <v>1</v>
      </c>
      <c r="CL46" s="3">
        <f t="shared" si="12"/>
        <v>0</v>
      </c>
      <c r="CM46" s="3">
        <f t="shared" si="12"/>
        <v>1</v>
      </c>
      <c r="CN46" s="3">
        <f t="shared" si="12"/>
        <v>0</v>
      </c>
      <c r="CO46" s="3">
        <f t="shared" si="12"/>
        <v>1</v>
      </c>
      <c r="CP46" s="3">
        <f t="shared" si="13"/>
        <v>0</v>
      </c>
      <c r="CQ46" s="3">
        <f t="shared" si="13"/>
        <v>0</v>
      </c>
      <c r="CR46" s="5">
        <f t="shared" si="7"/>
        <v>11</v>
      </c>
      <c r="CS46" s="5">
        <f t="shared" si="7"/>
        <v>14</v>
      </c>
      <c r="CW46" s="16"/>
      <c r="CY46" s="16"/>
      <c r="CZ46" s="16"/>
    </row>
    <row r="47" spans="1:104" x14ac:dyDescent="0.2">
      <c r="A47" s="13">
        <v>31</v>
      </c>
      <c r="B47" s="13" t="s">
        <v>80</v>
      </c>
      <c r="C47" s="13" t="s">
        <v>34</v>
      </c>
      <c r="D47" s="14"/>
      <c r="E47" s="25">
        <v>60</v>
      </c>
      <c r="F47" s="25">
        <v>59.75</v>
      </c>
      <c r="G47" s="25"/>
      <c r="H47" s="25">
        <v>32.799999999999997</v>
      </c>
      <c r="I47" s="25">
        <v>40.83</v>
      </c>
      <c r="J47" s="25">
        <v>43.33</v>
      </c>
      <c r="K47" s="25"/>
      <c r="L47" s="25">
        <v>32.97</v>
      </c>
      <c r="M47" s="25"/>
      <c r="N47" s="25">
        <v>58</v>
      </c>
      <c r="O47" s="25">
        <v>51</v>
      </c>
      <c r="P47" s="25">
        <v>51</v>
      </c>
      <c r="Q47" s="25"/>
      <c r="R47" s="25">
        <v>54.76</v>
      </c>
      <c r="S47" s="25">
        <v>22</v>
      </c>
      <c r="T47" s="25">
        <v>28</v>
      </c>
      <c r="U47" s="25">
        <v>35</v>
      </c>
      <c r="V47" s="25">
        <v>39</v>
      </c>
      <c r="W47" s="15">
        <v>35</v>
      </c>
      <c r="X47" s="15"/>
      <c r="Y47" s="25"/>
      <c r="Z47" s="25">
        <v>29.200000000000003</v>
      </c>
      <c r="AA47" s="25">
        <v>41.75</v>
      </c>
      <c r="AB47" s="25">
        <v>43</v>
      </c>
      <c r="AC47" s="13">
        <v>31</v>
      </c>
      <c r="AD47" s="13" t="s">
        <v>80</v>
      </c>
      <c r="AE47" s="13" t="s">
        <v>34</v>
      </c>
      <c r="AF47" s="14"/>
      <c r="AG47" s="25">
        <v>57.4</v>
      </c>
      <c r="AH47" s="25"/>
      <c r="AI47" s="35">
        <v>19.75</v>
      </c>
      <c r="AJ47" s="35"/>
      <c r="AK47" s="36">
        <v>62.5</v>
      </c>
      <c r="AL47" s="36">
        <v>62.5</v>
      </c>
      <c r="AM47" s="36">
        <v>18.633333333333333</v>
      </c>
      <c r="AN47" s="25"/>
      <c r="AO47" s="25"/>
      <c r="AP47" s="25">
        <v>54</v>
      </c>
      <c r="AQ47" s="25">
        <v>57</v>
      </c>
      <c r="AR47" s="25">
        <v>57</v>
      </c>
      <c r="AS47" s="25">
        <v>5</v>
      </c>
      <c r="AT47" s="25">
        <v>16</v>
      </c>
      <c r="AU47" s="25"/>
      <c r="AV47" s="25">
        <v>44.25</v>
      </c>
      <c r="AW47" s="25"/>
      <c r="AX47" s="25">
        <v>52.67</v>
      </c>
      <c r="AY47" s="29">
        <f>(E47+I47+O47+S47+U47+W47+AA47+AG47+AI47+AK47+AM47+AQ47+AS47)/13</f>
        <v>38.912564102564097</v>
      </c>
      <c r="AZ47" s="29">
        <f>(F47+H47+J47+L47+N47+P47+R47+T47+V47+Z47+AB47+AL47+AP47+AR47+AT47+AV47+AX47)/17</f>
        <v>44.601764705882346</v>
      </c>
      <c r="BA47" s="37">
        <f t="shared" si="15"/>
        <v>41.757164404223218</v>
      </c>
      <c r="BB47" s="3">
        <f t="shared" si="14"/>
        <v>1</v>
      </c>
      <c r="BC47" s="3">
        <f t="shared" si="11"/>
        <v>1</v>
      </c>
      <c r="BD47" s="3">
        <f t="shared" si="11"/>
        <v>0</v>
      </c>
      <c r="BE47" s="3">
        <f t="shared" si="11"/>
        <v>1</v>
      </c>
      <c r="BF47" s="3">
        <f t="shared" si="11"/>
        <v>1</v>
      </c>
      <c r="BG47" s="3">
        <f t="shared" si="11"/>
        <v>1</v>
      </c>
      <c r="BH47" s="3">
        <f t="shared" si="11"/>
        <v>0</v>
      </c>
      <c r="BI47" s="3">
        <f t="shared" si="11"/>
        <v>1</v>
      </c>
      <c r="BJ47" s="3">
        <f t="shared" si="11"/>
        <v>0</v>
      </c>
      <c r="BK47" s="3">
        <f t="shared" si="11"/>
        <v>1</v>
      </c>
      <c r="BL47" s="3">
        <f t="shared" si="11"/>
        <v>1</v>
      </c>
      <c r="BM47" s="3">
        <f t="shared" si="11"/>
        <v>1</v>
      </c>
      <c r="BN47" s="3">
        <f t="shared" si="11"/>
        <v>0</v>
      </c>
      <c r="BO47" s="3">
        <f t="shared" si="11"/>
        <v>1</v>
      </c>
      <c r="BP47" s="3">
        <f t="shared" si="11"/>
        <v>1</v>
      </c>
      <c r="BQ47" s="3">
        <f t="shared" si="9"/>
        <v>1</v>
      </c>
      <c r="BR47" s="3">
        <f t="shared" si="9"/>
        <v>1</v>
      </c>
      <c r="BS47" s="3">
        <f t="shared" si="9"/>
        <v>1</v>
      </c>
      <c r="BT47" s="3">
        <f t="shared" si="9"/>
        <v>1</v>
      </c>
      <c r="BU47" s="3">
        <f t="shared" si="9"/>
        <v>0</v>
      </c>
      <c r="BV47" s="3">
        <f t="shared" si="9"/>
        <v>0</v>
      </c>
      <c r="BW47" s="3">
        <f t="shared" si="9"/>
        <v>1</v>
      </c>
      <c r="BX47" s="3">
        <f t="shared" si="9"/>
        <v>1</v>
      </c>
      <c r="BY47" s="3">
        <f t="shared" si="9"/>
        <v>1</v>
      </c>
      <c r="BZ47" s="3">
        <f t="shared" si="12"/>
        <v>1</v>
      </c>
      <c r="CA47" s="3">
        <f t="shared" si="12"/>
        <v>0</v>
      </c>
      <c r="CB47" s="3">
        <f t="shared" si="12"/>
        <v>1</v>
      </c>
      <c r="CC47" s="3">
        <f t="shared" si="12"/>
        <v>0</v>
      </c>
      <c r="CD47" s="3">
        <f t="shared" si="12"/>
        <v>1</v>
      </c>
      <c r="CE47" s="3">
        <f t="shared" si="12"/>
        <v>1</v>
      </c>
      <c r="CF47" s="3">
        <f t="shared" si="12"/>
        <v>1</v>
      </c>
      <c r="CG47" s="3">
        <f t="shared" si="12"/>
        <v>0</v>
      </c>
      <c r="CH47" s="3">
        <f t="shared" si="12"/>
        <v>0</v>
      </c>
      <c r="CI47" s="3">
        <f t="shared" si="12"/>
        <v>1</v>
      </c>
      <c r="CJ47" s="3">
        <f t="shared" si="12"/>
        <v>1</v>
      </c>
      <c r="CK47" s="3">
        <f t="shared" si="12"/>
        <v>1</v>
      </c>
      <c r="CL47" s="3">
        <f t="shared" si="12"/>
        <v>1</v>
      </c>
      <c r="CM47" s="3">
        <f t="shared" si="12"/>
        <v>1</v>
      </c>
      <c r="CN47" s="3">
        <f t="shared" si="12"/>
        <v>0</v>
      </c>
      <c r="CO47" s="3">
        <f t="shared" si="12"/>
        <v>1</v>
      </c>
      <c r="CP47" s="3">
        <f t="shared" si="13"/>
        <v>0</v>
      </c>
      <c r="CQ47" s="3">
        <f t="shared" si="13"/>
        <v>1</v>
      </c>
      <c r="CR47" s="5">
        <f t="shared" si="7"/>
        <v>13</v>
      </c>
      <c r="CS47" s="5">
        <f t="shared" si="7"/>
        <v>17</v>
      </c>
      <c r="CW47" s="16"/>
      <c r="CY47" s="16"/>
      <c r="CZ47" s="16"/>
    </row>
    <row r="48" spans="1:104" x14ac:dyDescent="0.2">
      <c r="A48" s="13">
        <v>32</v>
      </c>
      <c r="B48" s="13" t="s">
        <v>81</v>
      </c>
      <c r="C48" s="13" t="s">
        <v>34</v>
      </c>
      <c r="D48" s="14"/>
      <c r="E48" s="25">
        <v>120</v>
      </c>
      <c r="F48" s="25">
        <v>141.19999999999999</v>
      </c>
      <c r="G48" s="25">
        <v>80</v>
      </c>
      <c r="H48" s="25">
        <v>112</v>
      </c>
      <c r="I48" s="25">
        <v>100.55</v>
      </c>
      <c r="J48" s="25">
        <v>134.33000000000001</v>
      </c>
      <c r="K48" s="25"/>
      <c r="L48" s="25">
        <v>79.599999999999994</v>
      </c>
      <c r="M48" s="25"/>
      <c r="N48" s="25">
        <v>82.5</v>
      </c>
      <c r="O48" s="25">
        <v>112.2</v>
      </c>
      <c r="P48" s="25">
        <v>112.2</v>
      </c>
      <c r="Q48" s="25">
        <v>67.180000000000007</v>
      </c>
      <c r="R48" s="25">
        <v>109.4</v>
      </c>
      <c r="S48" s="25">
        <v>120</v>
      </c>
      <c r="T48" s="25">
        <v>180</v>
      </c>
      <c r="U48" s="25">
        <v>80</v>
      </c>
      <c r="V48" s="25">
        <v>110</v>
      </c>
      <c r="W48" s="15">
        <v>171.25</v>
      </c>
      <c r="X48" s="15">
        <v>240</v>
      </c>
      <c r="Y48" s="25"/>
      <c r="Z48" s="25">
        <v>149.10000000000002</v>
      </c>
      <c r="AA48" s="25">
        <v>85.8</v>
      </c>
      <c r="AB48" s="25">
        <v>90</v>
      </c>
      <c r="AC48" s="13">
        <v>32</v>
      </c>
      <c r="AD48" s="13" t="s">
        <v>81</v>
      </c>
      <c r="AE48" s="13" t="s">
        <v>34</v>
      </c>
      <c r="AF48" s="14"/>
      <c r="AG48" s="25">
        <v>87.63</v>
      </c>
      <c r="AH48" s="25"/>
      <c r="AI48" s="34">
        <v>182</v>
      </c>
      <c r="AJ48" s="35">
        <v>209.66666666666666</v>
      </c>
      <c r="AK48" s="36">
        <v>63.33</v>
      </c>
      <c r="AL48" s="36">
        <v>63.33</v>
      </c>
      <c r="AM48" s="36">
        <v>114.75</v>
      </c>
      <c r="AN48" s="25"/>
      <c r="AO48" s="25"/>
      <c r="AP48" s="25">
        <v>85</v>
      </c>
      <c r="AQ48" s="25">
        <v>52.4</v>
      </c>
      <c r="AR48" s="25">
        <v>52.4</v>
      </c>
      <c r="AS48" s="25">
        <v>52.6</v>
      </c>
      <c r="AT48" s="25">
        <v>49.4</v>
      </c>
      <c r="AU48" s="25">
        <v>65</v>
      </c>
      <c r="AV48" s="25">
        <v>70.400000000000006</v>
      </c>
      <c r="AW48" s="25"/>
      <c r="AX48" s="25">
        <v>111</v>
      </c>
      <c r="AY48" s="32">
        <f>(E48+G48+I48+O48+Q48+S48+U48+W48+AA48+AG48+AI48+AK48+AM48+AQ48+AS48+AU48)/16</f>
        <v>97.168125000000003</v>
      </c>
      <c r="AZ48" s="32">
        <f>(F48+H48+J48+L48+N48+P48+R48+T48+V48+X48+Z48+AB48+AJ48+AL48+AP48+AR48+AT48+AV48+AX48)/19</f>
        <v>114.81719298245613</v>
      </c>
      <c r="BA48" s="33">
        <f t="shared" si="15"/>
        <v>105.99265899122807</v>
      </c>
      <c r="BB48" s="3">
        <f t="shared" si="14"/>
        <v>1</v>
      </c>
      <c r="BC48" s="3">
        <f t="shared" si="11"/>
        <v>1</v>
      </c>
      <c r="BD48" s="3">
        <f t="shared" si="11"/>
        <v>1</v>
      </c>
      <c r="BE48" s="3">
        <f t="shared" si="11"/>
        <v>1</v>
      </c>
      <c r="BF48" s="3">
        <f t="shared" si="11"/>
        <v>1</v>
      </c>
      <c r="BG48" s="3">
        <f t="shared" si="11"/>
        <v>1</v>
      </c>
      <c r="BH48" s="3">
        <f t="shared" si="11"/>
        <v>0</v>
      </c>
      <c r="BI48" s="3">
        <f t="shared" si="11"/>
        <v>1</v>
      </c>
      <c r="BJ48" s="3">
        <f t="shared" si="11"/>
        <v>0</v>
      </c>
      <c r="BK48" s="3">
        <f t="shared" si="11"/>
        <v>1</v>
      </c>
      <c r="BL48" s="3">
        <f t="shared" si="11"/>
        <v>1</v>
      </c>
      <c r="BM48" s="3">
        <f t="shared" si="11"/>
        <v>1</v>
      </c>
      <c r="BN48" s="3">
        <f t="shared" si="11"/>
        <v>1</v>
      </c>
      <c r="BO48" s="3">
        <f t="shared" si="11"/>
        <v>1</v>
      </c>
      <c r="BP48" s="3">
        <f t="shared" si="11"/>
        <v>1</v>
      </c>
      <c r="BQ48" s="3">
        <f t="shared" si="9"/>
        <v>1</v>
      </c>
      <c r="BR48" s="3">
        <f t="shared" si="9"/>
        <v>1</v>
      </c>
      <c r="BS48" s="3">
        <f t="shared" si="9"/>
        <v>1</v>
      </c>
      <c r="BT48" s="3">
        <f t="shared" si="9"/>
        <v>1</v>
      </c>
      <c r="BU48" s="3">
        <f t="shared" si="9"/>
        <v>1</v>
      </c>
      <c r="BV48" s="3">
        <f t="shared" si="9"/>
        <v>0</v>
      </c>
      <c r="BW48" s="3">
        <f t="shared" si="9"/>
        <v>1</v>
      </c>
      <c r="BX48" s="3">
        <f t="shared" si="9"/>
        <v>1</v>
      </c>
      <c r="BY48" s="3">
        <f t="shared" si="9"/>
        <v>1</v>
      </c>
      <c r="BZ48" s="3">
        <f t="shared" si="12"/>
        <v>1</v>
      </c>
      <c r="CA48" s="3">
        <f t="shared" si="12"/>
        <v>0</v>
      </c>
      <c r="CB48" s="3">
        <f>IF(AJ48&gt;0,1,0)</f>
        <v>1</v>
      </c>
      <c r="CC48" s="3" t="e">
        <f>IF(#REF!&gt;0,1,0)</f>
        <v>#REF!</v>
      </c>
      <c r="CD48" s="3">
        <f t="shared" si="12"/>
        <v>1</v>
      </c>
      <c r="CE48" s="3">
        <f t="shared" si="12"/>
        <v>1</v>
      </c>
      <c r="CF48" s="3">
        <f t="shared" si="12"/>
        <v>1</v>
      </c>
      <c r="CG48" s="3">
        <f t="shared" si="12"/>
        <v>0</v>
      </c>
      <c r="CH48" s="3">
        <f t="shared" si="12"/>
        <v>0</v>
      </c>
      <c r="CI48" s="3">
        <f t="shared" si="12"/>
        <v>1</v>
      </c>
      <c r="CJ48" s="3">
        <f t="shared" si="12"/>
        <v>1</v>
      </c>
      <c r="CK48" s="3">
        <f t="shared" si="12"/>
        <v>1</v>
      </c>
      <c r="CL48" s="3">
        <f t="shared" si="12"/>
        <v>1</v>
      </c>
      <c r="CM48" s="3">
        <f t="shared" si="12"/>
        <v>1</v>
      </c>
      <c r="CN48" s="3">
        <f t="shared" si="12"/>
        <v>1</v>
      </c>
      <c r="CO48" s="3">
        <f t="shared" si="12"/>
        <v>1</v>
      </c>
      <c r="CP48" s="3">
        <f t="shared" si="13"/>
        <v>0</v>
      </c>
      <c r="CQ48" s="3">
        <f t="shared" si="13"/>
        <v>1</v>
      </c>
      <c r="CR48" s="5">
        <f t="shared" si="7"/>
        <v>16</v>
      </c>
      <c r="CS48" s="5" t="e">
        <f t="shared" si="7"/>
        <v>#REF!</v>
      </c>
      <c r="CW48" s="16"/>
      <c r="CY48" s="16"/>
      <c r="CZ48" s="16"/>
    </row>
    <row r="49" spans="1:104" x14ac:dyDescent="0.2">
      <c r="A49" s="13">
        <v>33</v>
      </c>
      <c r="B49" s="13" t="s">
        <v>82</v>
      </c>
      <c r="C49" s="13" t="s">
        <v>34</v>
      </c>
      <c r="D49" s="14"/>
      <c r="E49" s="25">
        <v>142</v>
      </c>
      <c r="F49" s="25">
        <v>172</v>
      </c>
      <c r="G49" s="25"/>
      <c r="H49" s="25">
        <v>136</v>
      </c>
      <c r="I49" s="25">
        <v>125.33</v>
      </c>
      <c r="J49" s="25">
        <v>151.44</v>
      </c>
      <c r="K49" s="25">
        <v>107.86</v>
      </c>
      <c r="L49" s="25">
        <v>158.63</v>
      </c>
      <c r="M49" s="25"/>
      <c r="N49" s="25">
        <v>152.5</v>
      </c>
      <c r="O49" s="25">
        <v>144.6</v>
      </c>
      <c r="P49" s="25">
        <v>144.6</v>
      </c>
      <c r="Q49" s="25">
        <v>107.95</v>
      </c>
      <c r="R49" s="25">
        <v>158.19999999999999</v>
      </c>
      <c r="S49" s="25">
        <v>130</v>
      </c>
      <c r="T49" s="25">
        <v>160</v>
      </c>
      <c r="U49" s="25">
        <v>90</v>
      </c>
      <c r="V49" s="25">
        <v>114</v>
      </c>
      <c r="W49" s="15">
        <v>204.6</v>
      </c>
      <c r="X49" s="15">
        <v>273</v>
      </c>
      <c r="Y49" s="25"/>
      <c r="Z49" s="25">
        <v>157.69999999999999</v>
      </c>
      <c r="AA49" s="25">
        <v>115.4</v>
      </c>
      <c r="AB49" s="25">
        <v>129</v>
      </c>
      <c r="AC49" s="13">
        <v>33</v>
      </c>
      <c r="AD49" s="13" t="s">
        <v>82</v>
      </c>
      <c r="AE49" s="13" t="s">
        <v>34</v>
      </c>
      <c r="AF49" s="14"/>
      <c r="AG49" s="25">
        <v>126.83</v>
      </c>
      <c r="AH49" s="25">
        <v>134</v>
      </c>
      <c r="AI49" s="35">
        <v>164.67</v>
      </c>
      <c r="AJ49" s="35"/>
      <c r="AK49" s="36">
        <v>145</v>
      </c>
      <c r="AL49" s="36">
        <v>147.66999999999999</v>
      </c>
      <c r="AM49" s="36">
        <v>143</v>
      </c>
      <c r="AN49" s="25"/>
      <c r="AO49" s="25"/>
      <c r="AP49" s="25">
        <v>128.25</v>
      </c>
      <c r="AQ49" s="25">
        <v>127.4</v>
      </c>
      <c r="AR49" s="25">
        <v>133</v>
      </c>
      <c r="AS49" s="25">
        <v>57.6</v>
      </c>
      <c r="AT49" s="25">
        <v>175.2</v>
      </c>
      <c r="AU49" s="25"/>
      <c r="AV49" s="25">
        <v>108</v>
      </c>
      <c r="AW49" s="25"/>
      <c r="AX49" s="25">
        <v>120.8</v>
      </c>
      <c r="AY49" s="32">
        <f>(E49+I49+K49+O49+Q49+S49+U49+W49+AA49+AG49+AI49+AK49+AM49+AQ49+AS49)/15</f>
        <v>128.816</v>
      </c>
      <c r="AZ49" s="32">
        <f>(F49+H49+J49+L49+N49+P49+R49+T49+V49+X49+Z49+AB49+AH49+AL49+AP49+AR49+AT49+AV49+AX49)/19</f>
        <v>150.20999999999998</v>
      </c>
      <c r="BA49" s="33">
        <f t="shared" si="15"/>
        <v>139.51299999999998</v>
      </c>
      <c r="BB49" s="3">
        <f t="shared" si="14"/>
        <v>1</v>
      </c>
      <c r="BC49" s="3">
        <f t="shared" si="11"/>
        <v>1</v>
      </c>
      <c r="BD49" s="3">
        <f t="shared" si="11"/>
        <v>0</v>
      </c>
      <c r="BE49" s="3">
        <f t="shared" si="11"/>
        <v>1</v>
      </c>
      <c r="BF49" s="3">
        <f t="shared" si="11"/>
        <v>1</v>
      </c>
      <c r="BG49" s="3">
        <f t="shared" si="11"/>
        <v>1</v>
      </c>
      <c r="BH49" s="3">
        <f t="shared" si="11"/>
        <v>1</v>
      </c>
      <c r="BI49" s="3">
        <f t="shared" si="11"/>
        <v>1</v>
      </c>
      <c r="BJ49" s="3">
        <f t="shared" si="11"/>
        <v>0</v>
      </c>
      <c r="BK49" s="3">
        <f t="shared" si="11"/>
        <v>1</v>
      </c>
      <c r="BL49" s="3">
        <f t="shared" si="11"/>
        <v>1</v>
      </c>
      <c r="BM49" s="3">
        <f t="shared" si="11"/>
        <v>1</v>
      </c>
      <c r="BN49" s="3">
        <f t="shared" si="11"/>
        <v>1</v>
      </c>
      <c r="BO49" s="3">
        <f t="shared" si="11"/>
        <v>1</v>
      </c>
      <c r="BP49" s="3">
        <f t="shared" si="11"/>
        <v>1</v>
      </c>
      <c r="BQ49" s="3">
        <f t="shared" si="9"/>
        <v>1</v>
      </c>
      <c r="BR49" s="3">
        <f t="shared" si="9"/>
        <v>1</v>
      </c>
      <c r="BS49" s="3">
        <f t="shared" si="9"/>
        <v>1</v>
      </c>
      <c r="BT49" s="3">
        <f t="shared" si="9"/>
        <v>1</v>
      </c>
      <c r="BU49" s="3">
        <f t="shared" si="9"/>
        <v>1</v>
      </c>
      <c r="BV49" s="3">
        <f t="shared" si="9"/>
        <v>0</v>
      </c>
      <c r="BW49" s="3">
        <f t="shared" si="9"/>
        <v>1</v>
      </c>
      <c r="BX49" s="3">
        <f t="shared" si="9"/>
        <v>1</v>
      </c>
      <c r="BY49" s="3">
        <f t="shared" si="9"/>
        <v>1</v>
      </c>
      <c r="BZ49" s="3">
        <f t="shared" si="12"/>
        <v>1</v>
      </c>
      <c r="CA49" s="3">
        <f t="shared" si="12"/>
        <v>1</v>
      </c>
      <c r="CB49" s="3">
        <f t="shared" si="12"/>
        <v>1</v>
      </c>
      <c r="CC49" s="3">
        <f t="shared" si="12"/>
        <v>0</v>
      </c>
      <c r="CD49" s="3">
        <f t="shared" si="12"/>
        <v>1</v>
      </c>
      <c r="CE49" s="3">
        <f t="shared" si="12"/>
        <v>1</v>
      </c>
      <c r="CF49" s="3">
        <f t="shared" si="12"/>
        <v>1</v>
      </c>
      <c r="CG49" s="3">
        <f t="shared" si="12"/>
        <v>0</v>
      </c>
      <c r="CH49" s="3">
        <f t="shared" si="12"/>
        <v>0</v>
      </c>
      <c r="CI49" s="3">
        <f t="shared" si="12"/>
        <v>1</v>
      </c>
      <c r="CJ49" s="3">
        <f t="shared" si="12"/>
        <v>1</v>
      </c>
      <c r="CK49" s="3">
        <f t="shared" si="12"/>
        <v>1</v>
      </c>
      <c r="CL49" s="3">
        <f t="shared" si="12"/>
        <v>1</v>
      </c>
      <c r="CM49" s="3">
        <f t="shared" si="12"/>
        <v>1</v>
      </c>
      <c r="CN49" s="3">
        <f t="shared" si="12"/>
        <v>0</v>
      </c>
      <c r="CO49" s="3">
        <f t="shared" si="12"/>
        <v>1</v>
      </c>
      <c r="CP49" s="3">
        <f t="shared" si="13"/>
        <v>0</v>
      </c>
      <c r="CQ49" s="3">
        <f t="shared" si="13"/>
        <v>1</v>
      </c>
      <c r="CR49" s="5">
        <f t="shared" si="7"/>
        <v>15</v>
      </c>
      <c r="CS49" s="5">
        <f t="shared" si="7"/>
        <v>19</v>
      </c>
      <c r="CW49" s="16"/>
      <c r="CY49" s="16"/>
      <c r="CZ49" s="16"/>
    </row>
    <row r="50" spans="1:104" x14ac:dyDescent="0.2">
      <c r="A50" s="13">
        <v>34</v>
      </c>
      <c r="B50" s="13" t="s">
        <v>83</v>
      </c>
      <c r="C50" s="13" t="s">
        <v>34</v>
      </c>
      <c r="D50" s="14"/>
      <c r="E50" s="25"/>
      <c r="F50" s="25">
        <v>42</v>
      </c>
      <c r="G50" s="25"/>
      <c r="H50" s="25">
        <v>41</v>
      </c>
      <c r="I50" s="25">
        <v>38</v>
      </c>
      <c r="J50" s="25">
        <v>43.22</v>
      </c>
      <c r="K50" s="25"/>
      <c r="L50" s="25">
        <v>32.6</v>
      </c>
      <c r="M50" s="25"/>
      <c r="N50" s="25">
        <v>40.75</v>
      </c>
      <c r="O50" s="25">
        <v>40</v>
      </c>
      <c r="P50" s="25">
        <v>40</v>
      </c>
      <c r="Q50" s="25"/>
      <c r="R50" s="25">
        <v>39.96</v>
      </c>
      <c r="S50" s="25">
        <v>23</v>
      </c>
      <c r="T50" s="25">
        <v>30</v>
      </c>
      <c r="U50" s="25">
        <v>32</v>
      </c>
      <c r="V50" s="25">
        <v>38.5</v>
      </c>
      <c r="W50" s="15">
        <v>28.4</v>
      </c>
      <c r="X50" s="24"/>
      <c r="Y50" s="25"/>
      <c r="Z50" s="25">
        <v>32</v>
      </c>
      <c r="AA50" s="25">
        <v>33.6</v>
      </c>
      <c r="AB50" s="25">
        <v>33.6</v>
      </c>
      <c r="AC50" s="13">
        <v>34</v>
      </c>
      <c r="AD50" s="13" t="s">
        <v>83</v>
      </c>
      <c r="AE50" s="13" t="s">
        <v>34</v>
      </c>
      <c r="AF50" s="14"/>
      <c r="AG50" s="25">
        <v>38</v>
      </c>
      <c r="AH50" s="25"/>
      <c r="AI50" s="34">
        <v>30</v>
      </c>
      <c r="AJ50" s="35">
        <v>27.666666666666668</v>
      </c>
      <c r="AK50" s="36">
        <v>39.67</v>
      </c>
      <c r="AL50" s="36">
        <v>39.67</v>
      </c>
      <c r="AM50" s="36">
        <v>25.4</v>
      </c>
      <c r="AN50" s="25"/>
      <c r="AO50" s="25"/>
      <c r="AP50" s="25">
        <v>35.5</v>
      </c>
      <c r="AQ50" s="25">
        <v>33.4</v>
      </c>
      <c r="AR50" s="25">
        <v>33.4</v>
      </c>
      <c r="AS50" s="25"/>
      <c r="AT50" s="25">
        <v>39.4</v>
      </c>
      <c r="AU50" s="25"/>
      <c r="AV50" s="25">
        <v>27</v>
      </c>
      <c r="AW50" s="25"/>
      <c r="AX50" s="25">
        <v>39.4</v>
      </c>
      <c r="AY50" s="32">
        <f>(I50+O50+S50+U50+W50+AA50+AG50+AI50+AK50+AM50+AQ50)/11</f>
        <v>32.86090909090909</v>
      </c>
      <c r="AZ50" s="32">
        <f>(F50+H50+J50+L50+N50+P50+R50+T50+V50+Z50+AB50+AJ50+AL50+AP50+AR50+AT50+AV50+AX50)/18</f>
        <v>36.425925925925924</v>
      </c>
      <c r="BA50" s="33">
        <f t="shared" si="15"/>
        <v>34.643417508417507</v>
      </c>
      <c r="BB50" s="3">
        <f t="shared" si="14"/>
        <v>0</v>
      </c>
      <c r="BC50" s="3">
        <f t="shared" si="11"/>
        <v>1</v>
      </c>
      <c r="BD50" s="3">
        <f t="shared" si="11"/>
        <v>0</v>
      </c>
      <c r="BE50" s="3">
        <f t="shared" si="11"/>
        <v>1</v>
      </c>
      <c r="BF50" s="3">
        <f t="shared" si="11"/>
        <v>1</v>
      </c>
      <c r="BG50" s="3">
        <f t="shared" si="11"/>
        <v>1</v>
      </c>
      <c r="BH50" s="3">
        <f t="shared" si="11"/>
        <v>0</v>
      </c>
      <c r="BI50" s="3">
        <f t="shared" si="11"/>
        <v>1</v>
      </c>
      <c r="BJ50" s="3">
        <f t="shared" si="11"/>
        <v>0</v>
      </c>
      <c r="BK50" s="3">
        <f t="shared" si="11"/>
        <v>1</v>
      </c>
      <c r="BL50" s="3">
        <f t="shared" si="11"/>
        <v>1</v>
      </c>
      <c r="BM50" s="3">
        <f t="shared" si="11"/>
        <v>1</v>
      </c>
      <c r="BN50" s="3">
        <f t="shared" si="11"/>
        <v>0</v>
      </c>
      <c r="BO50" s="3">
        <f t="shared" si="11"/>
        <v>1</v>
      </c>
      <c r="BP50" s="3">
        <f t="shared" si="11"/>
        <v>1</v>
      </c>
      <c r="BQ50" s="3">
        <f t="shared" si="9"/>
        <v>1</v>
      </c>
      <c r="BR50" s="3">
        <f t="shared" si="9"/>
        <v>1</v>
      </c>
      <c r="BS50" s="3">
        <f t="shared" si="9"/>
        <v>1</v>
      </c>
      <c r="BT50" s="3" t="e">
        <f>IF(#REF!&gt;0,1,0)</f>
        <v>#REF!</v>
      </c>
      <c r="BU50" s="3">
        <f>IF(W50&gt;0,1,0)</f>
        <v>1</v>
      </c>
      <c r="BV50" s="3">
        <f t="shared" si="9"/>
        <v>0</v>
      </c>
      <c r="BW50" s="3">
        <f t="shared" si="9"/>
        <v>1</v>
      </c>
      <c r="BX50" s="3">
        <f t="shared" si="9"/>
        <v>1</v>
      </c>
      <c r="BY50" s="3">
        <f t="shared" si="9"/>
        <v>1</v>
      </c>
      <c r="BZ50" s="3">
        <f t="shared" si="12"/>
        <v>1</v>
      </c>
      <c r="CA50" s="3">
        <f t="shared" si="12"/>
        <v>0</v>
      </c>
      <c r="CB50" s="3">
        <f>IF(AJ50&gt;0,1,0)</f>
        <v>1</v>
      </c>
      <c r="CC50" s="3" t="e">
        <f>IF(#REF!&gt;0,1,0)</f>
        <v>#REF!</v>
      </c>
      <c r="CD50" s="3">
        <f t="shared" si="12"/>
        <v>1</v>
      </c>
      <c r="CE50" s="3">
        <f t="shared" si="12"/>
        <v>1</v>
      </c>
      <c r="CF50" s="3">
        <f t="shared" si="12"/>
        <v>1</v>
      </c>
      <c r="CG50" s="3">
        <f t="shared" si="12"/>
        <v>0</v>
      </c>
      <c r="CH50" s="3">
        <f t="shared" si="12"/>
        <v>0</v>
      </c>
      <c r="CI50" s="3">
        <f t="shared" si="12"/>
        <v>1</v>
      </c>
      <c r="CJ50" s="3">
        <f t="shared" si="12"/>
        <v>1</v>
      </c>
      <c r="CK50" s="3">
        <f t="shared" si="12"/>
        <v>1</v>
      </c>
      <c r="CL50" s="3">
        <f t="shared" si="12"/>
        <v>0</v>
      </c>
      <c r="CM50" s="3">
        <f t="shared" si="12"/>
        <v>1</v>
      </c>
      <c r="CN50" s="3">
        <f t="shared" si="12"/>
        <v>0</v>
      </c>
      <c r="CO50" s="3">
        <f t="shared" si="12"/>
        <v>1</v>
      </c>
      <c r="CP50" s="3">
        <f t="shared" si="13"/>
        <v>0</v>
      </c>
      <c r="CQ50" s="3">
        <f t="shared" si="13"/>
        <v>1</v>
      </c>
      <c r="CR50" s="5" t="e">
        <f t="shared" si="7"/>
        <v>#REF!</v>
      </c>
      <c r="CS50" s="5" t="e">
        <f t="shared" si="7"/>
        <v>#REF!</v>
      </c>
      <c r="CW50" s="16"/>
      <c r="CY50" s="16"/>
      <c r="CZ50" s="16"/>
    </row>
    <row r="51" spans="1:104" x14ac:dyDescent="0.2">
      <c r="A51" s="13">
        <v>35</v>
      </c>
      <c r="B51" s="13" t="s">
        <v>84</v>
      </c>
      <c r="C51" s="13" t="s">
        <v>34</v>
      </c>
      <c r="D51" s="14"/>
      <c r="E51" s="25"/>
      <c r="F51" s="25">
        <v>48.625</v>
      </c>
      <c r="G51" s="25"/>
      <c r="H51" s="25">
        <v>54.25</v>
      </c>
      <c r="I51" s="25">
        <v>52.75</v>
      </c>
      <c r="J51" s="25">
        <v>55.25</v>
      </c>
      <c r="K51" s="25"/>
      <c r="L51" s="25">
        <v>38.58</v>
      </c>
      <c r="M51" s="25"/>
      <c r="N51" s="25">
        <v>60</v>
      </c>
      <c r="O51" s="25">
        <v>51</v>
      </c>
      <c r="P51" s="25">
        <v>51</v>
      </c>
      <c r="Q51" s="25">
        <v>43.4</v>
      </c>
      <c r="R51" s="25">
        <v>57.98</v>
      </c>
      <c r="S51" s="25">
        <v>26</v>
      </c>
      <c r="T51" s="25">
        <v>50</v>
      </c>
      <c r="U51" s="25">
        <v>35</v>
      </c>
      <c r="V51" s="25">
        <v>40</v>
      </c>
      <c r="W51" s="15">
        <v>39.25</v>
      </c>
      <c r="X51" s="24"/>
      <c r="Y51" s="25"/>
      <c r="Z51" s="25">
        <v>45.666666666666664</v>
      </c>
      <c r="AA51" s="25">
        <v>57</v>
      </c>
      <c r="AB51" s="25">
        <v>60</v>
      </c>
      <c r="AC51" s="13">
        <v>35</v>
      </c>
      <c r="AD51" s="13" t="s">
        <v>84</v>
      </c>
      <c r="AE51" s="13" t="s">
        <v>34</v>
      </c>
      <c r="AF51" s="14"/>
      <c r="AG51" s="25">
        <v>59.25</v>
      </c>
      <c r="AH51" s="25"/>
      <c r="AI51" s="35">
        <v>37</v>
      </c>
      <c r="AJ51" s="35">
        <v>48</v>
      </c>
      <c r="AK51" s="36">
        <v>56</v>
      </c>
      <c r="AL51" s="36">
        <v>56</v>
      </c>
      <c r="AM51" s="36">
        <v>47</v>
      </c>
      <c r="AN51" s="25"/>
      <c r="AO51" s="25"/>
      <c r="AP51" s="25">
        <v>50</v>
      </c>
      <c r="AQ51" s="25">
        <v>55.25</v>
      </c>
      <c r="AR51" s="25">
        <v>55.25</v>
      </c>
      <c r="AS51" s="25">
        <v>19.2</v>
      </c>
      <c r="AT51" s="25">
        <v>53.2</v>
      </c>
      <c r="AU51" s="25"/>
      <c r="AV51" s="25">
        <v>43.78</v>
      </c>
      <c r="AW51" s="25"/>
      <c r="AX51" s="25">
        <v>43</v>
      </c>
      <c r="AY51" s="32">
        <f>(I51+O51+Q51+S51+U51+AA51+AG51+AI51+AK51+AM51+AQ51+AS51)/12</f>
        <v>44.904166666666669</v>
      </c>
      <c r="AZ51" s="32">
        <f>(F51+H51+J51+L51+N51+P51+R51+T51+V51+Z51+AB51+AJ51+AL51+AP51+AR51+AT51+AV51+AX51)/18</f>
        <v>50.587870370370375</v>
      </c>
      <c r="BA51" s="33">
        <f t="shared" si="15"/>
        <v>47.746018518518525</v>
      </c>
      <c r="BB51" s="3">
        <f t="shared" si="14"/>
        <v>0</v>
      </c>
      <c r="BC51" s="3">
        <f t="shared" si="11"/>
        <v>1</v>
      </c>
      <c r="BD51" s="3">
        <f t="shared" si="11"/>
        <v>0</v>
      </c>
      <c r="BE51" s="3">
        <f t="shared" si="11"/>
        <v>1</v>
      </c>
      <c r="BF51" s="3">
        <f t="shared" si="11"/>
        <v>1</v>
      </c>
      <c r="BG51" s="3">
        <f t="shared" si="11"/>
        <v>1</v>
      </c>
      <c r="BH51" s="3">
        <f t="shared" si="11"/>
        <v>0</v>
      </c>
      <c r="BI51" s="3">
        <f t="shared" si="11"/>
        <v>1</v>
      </c>
      <c r="BJ51" s="3">
        <f t="shared" si="11"/>
        <v>0</v>
      </c>
      <c r="BK51" s="3">
        <f t="shared" si="11"/>
        <v>1</v>
      </c>
      <c r="BL51" s="3">
        <f t="shared" si="11"/>
        <v>1</v>
      </c>
      <c r="BM51" s="3">
        <f t="shared" si="11"/>
        <v>1</v>
      </c>
      <c r="BN51" s="3">
        <f t="shared" si="11"/>
        <v>1</v>
      </c>
      <c r="BO51" s="3">
        <f t="shared" si="11"/>
        <v>1</v>
      </c>
      <c r="BP51" s="3">
        <f t="shared" si="11"/>
        <v>1</v>
      </c>
      <c r="BQ51" s="3">
        <f t="shared" si="9"/>
        <v>1</v>
      </c>
      <c r="BR51" s="3">
        <f t="shared" si="9"/>
        <v>1</v>
      </c>
      <c r="BS51" s="3">
        <f t="shared" si="9"/>
        <v>1</v>
      </c>
      <c r="BT51" s="3" t="e">
        <f>IF(#REF!&gt;0,1,0)</f>
        <v>#REF!</v>
      </c>
      <c r="BU51" s="3">
        <f>IF(W51&gt;0,1,0)</f>
        <v>1</v>
      </c>
      <c r="BV51" s="3">
        <f t="shared" si="9"/>
        <v>0</v>
      </c>
      <c r="BW51" s="3">
        <f t="shared" si="9"/>
        <v>1</v>
      </c>
      <c r="BX51" s="3">
        <f t="shared" si="9"/>
        <v>1</v>
      </c>
      <c r="BY51" s="3">
        <f t="shared" si="9"/>
        <v>1</v>
      </c>
      <c r="BZ51" s="3">
        <f t="shared" si="12"/>
        <v>1</v>
      </c>
      <c r="CA51" s="3">
        <f t="shared" si="12"/>
        <v>0</v>
      </c>
      <c r="CB51" s="3">
        <f t="shared" si="12"/>
        <v>1</v>
      </c>
      <c r="CC51" s="3">
        <f t="shared" si="12"/>
        <v>1</v>
      </c>
      <c r="CD51" s="3">
        <f t="shared" si="12"/>
        <v>1</v>
      </c>
      <c r="CE51" s="3">
        <f t="shared" si="12"/>
        <v>1</v>
      </c>
      <c r="CF51" s="3">
        <f t="shared" si="12"/>
        <v>1</v>
      </c>
      <c r="CG51" s="3">
        <f t="shared" si="12"/>
        <v>0</v>
      </c>
      <c r="CH51" s="3">
        <f t="shared" si="12"/>
        <v>0</v>
      </c>
      <c r="CI51" s="3">
        <f t="shared" si="12"/>
        <v>1</v>
      </c>
      <c r="CJ51" s="3">
        <f t="shared" si="12"/>
        <v>1</v>
      </c>
      <c r="CK51" s="3">
        <f t="shared" si="12"/>
        <v>1</v>
      </c>
      <c r="CL51" s="3">
        <f t="shared" si="12"/>
        <v>1</v>
      </c>
      <c r="CM51" s="3">
        <f t="shared" si="12"/>
        <v>1</v>
      </c>
      <c r="CN51" s="3">
        <f t="shared" si="12"/>
        <v>0</v>
      </c>
      <c r="CO51" s="3">
        <f t="shared" si="12"/>
        <v>1</v>
      </c>
      <c r="CP51" s="3">
        <f t="shared" si="13"/>
        <v>0</v>
      </c>
      <c r="CQ51" s="3">
        <f t="shared" si="13"/>
        <v>1</v>
      </c>
      <c r="CR51" s="5" t="e">
        <f t="shared" si="7"/>
        <v>#REF!</v>
      </c>
      <c r="CS51" s="5">
        <f t="shared" si="7"/>
        <v>19</v>
      </c>
      <c r="CW51" s="16"/>
      <c r="CY51" s="16"/>
      <c r="CZ51" s="16"/>
    </row>
    <row r="52" spans="1:104" x14ac:dyDescent="0.2">
      <c r="A52" s="13">
        <v>36</v>
      </c>
      <c r="B52" s="13" t="s">
        <v>85</v>
      </c>
      <c r="C52" s="13" t="s">
        <v>34</v>
      </c>
      <c r="D52" s="14"/>
      <c r="E52" s="25">
        <v>86.333333333333329</v>
      </c>
      <c r="F52" s="25">
        <v>119.8</v>
      </c>
      <c r="G52" s="25">
        <v>96</v>
      </c>
      <c r="H52" s="25">
        <v>135</v>
      </c>
      <c r="I52" s="25">
        <v>101.44</v>
      </c>
      <c r="J52" s="25">
        <v>119.55</v>
      </c>
      <c r="K52" s="25">
        <v>79.33</v>
      </c>
      <c r="L52" s="25">
        <v>119.5</v>
      </c>
      <c r="M52" s="25"/>
      <c r="N52" s="25">
        <v>132.25</v>
      </c>
      <c r="O52" s="25">
        <v>132</v>
      </c>
      <c r="P52" s="25">
        <v>132</v>
      </c>
      <c r="Q52" s="25">
        <v>94.98</v>
      </c>
      <c r="R52" s="25">
        <v>172</v>
      </c>
      <c r="S52" s="25">
        <v>110</v>
      </c>
      <c r="T52" s="25">
        <v>150</v>
      </c>
      <c r="U52" s="25">
        <v>65</v>
      </c>
      <c r="V52" s="25">
        <v>86.67</v>
      </c>
      <c r="W52" s="15">
        <v>104</v>
      </c>
      <c r="X52" s="15">
        <v>150.80000000000001</v>
      </c>
      <c r="Y52" s="25">
        <v>80</v>
      </c>
      <c r="Z52" s="25">
        <v>121.9</v>
      </c>
      <c r="AA52" s="25">
        <v>106.8</v>
      </c>
      <c r="AB52" s="25">
        <v>135</v>
      </c>
      <c r="AC52" s="13">
        <v>36</v>
      </c>
      <c r="AD52" s="13" t="s">
        <v>85</v>
      </c>
      <c r="AE52" s="13" t="s">
        <v>34</v>
      </c>
      <c r="AF52" s="14"/>
      <c r="AG52" s="25">
        <v>102.29</v>
      </c>
      <c r="AH52" s="25">
        <v>135.80000000000001</v>
      </c>
      <c r="AI52" s="35">
        <v>99.75</v>
      </c>
      <c r="AJ52" s="35">
        <v>138.66999999999999</v>
      </c>
      <c r="AK52" s="36">
        <v>127.67</v>
      </c>
      <c r="AL52" s="36">
        <v>151.66999999999999</v>
      </c>
      <c r="AM52" s="36">
        <v>89.4</v>
      </c>
      <c r="AN52" s="25">
        <v>98.5</v>
      </c>
      <c r="AO52" s="25"/>
      <c r="AP52" s="25">
        <v>130</v>
      </c>
      <c r="AQ52" s="25">
        <v>106.4</v>
      </c>
      <c r="AR52" s="25">
        <v>135</v>
      </c>
      <c r="AS52" s="25">
        <v>95</v>
      </c>
      <c r="AT52" s="25">
        <v>122</v>
      </c>
      <c r="AU52" s="25">
        <v>98.45</v>
      </c>
      <c r="AV52" s="25">
        <v>128.4</v>
      </c>
      <c r="AW52" s="25">
        <v>105</v>
      </c>
      <c r="AX52" s="25">
        <v>135.6</v>
      </c>
      <c r="AY52" s="32">
        <f>(E52+G52+I52+K52+O52+Q52+S52+U52+W52+Y52+AA52+AG52+AI52+AK52+AM52+AQ52+AU52+AW52)/19</f>
        <v>93.939122807017554</v>
      </c>
      <c r="AZ52" s="32">
        <f>(F52+H52+J52+L52+N52+P52+R52+T52+V52+X52+Z52+AB52+AH52+AJ52+AL52+AN52+AP52+AR52+AT52+AV52+AX52)/21</f>
        <v>130.95761904761906</v>
      </c>
      <c r="BA52" s="33">
        <f t="shared" si="15"/>
        <v>112.44837092731831</v>
      </c>
      <c r="BB52" s="3">
        <f t="shared" si="14"/>
        <v>1</v>
      </c>
      <c r="BC52" s="3">
        <f t="shared" si="11"/>
        <v>1</v>
      </c>
      <c r="BD52" s="3">
        <f t="shared" si="11"/>
        <v>1</v>
      </c>
      <c r="BE52" s="3">
        <f t="shared" si="11"/>
        <v>1</v>
      </c>
      <c r="BF52" s="3">
        <f t="shared" si="11"/>
        <v>1</v>
      </c>
      <c r="BG52" s="3">
        <f t="shared" si="11"/>
        <v>1</v>
      </c>
      <c r="BH52" s="3">
        <f t="shared" si="11"/>
        <v>1</v>
      </c>
      <c r="BI52" s="3">
        <f t="shared" si="11"/>
        <v>1</v>
      </c>
      <c r="BJ52" s="3">
        <f t="shared" si="11"/>
        <v>0</v>
      </c>
      <c r="BK52" s="3">
        <f t="shared" si="11"/>
        <v>1</v>
      </c>
      <c r="BL52" s="3">
        <f t="shared" si="11"/>
        <v>1</v>
      </c>
      <c r="BM52" s="3">
        <f t="shared" si="11"/>
        <v>1</v>
      </c>
      <c r="BN52" s="3">
        <f t="shared" si="11"/>
        <v>1</v>
      </c>
      <c r="BO52" s="3">
        <f t="shared" si="11"/>
        <v>1</v>
      </c>
      <c r="BP52" s="3">
        <f t="shared" si="11"/>
        <v>1</v>
      </c>
      <c r="BQ52" s="3">
        <f t="shared" si="9"/>
        <v>1</v>
      </c>
      <c r="BR52" s="3">
        <f t="shared" si="9"/>
        <v>1</v>
      </c>
      <c r="BS52" s="3">
        <f t="shared" si="9"/>
        <v>1</v>
      </c>
      <c r="BT52" s="3">
        <f t="shared" si="9"/>
        <v>1</v>
      </c>
      <c r="BU52" s="3">
        <f t="shared" ref="BU52:BY52" si="16">IF(X52&gt;0,1,0)</f>
        <v>1</v>
      </c>
      <c r="BV52" s="3">
        <f t="shared" si="16"/>
        <v>1</v>
      </c>
      <c r="BW52" s="3">
        <f t="shared" si="16"/>
        <v>1</v>
      </c>
      <c r="BX52" s="3">
        <f t="shared" si="16"/>
        <v>1</v>
      </c>
      <c r="BY52" s="3">
        <f t="shared" si="16"/>
        <v>1</v>
      </c>
      <c r="BZ52" s="3">
        <f t="shared" si="12"/>
        <v>1</v>
      </c>
      <c r="CA52" s="3">
        <f t="shared" si="12"/>
        <v>1</v>
      </c>
      <c r="CB52" s="3">
        <f t="shared" si="12"/>
        <v>1</v>
      </c>
      <c r="CC52" s="3">
        <f t="shared" si="12"/>
        <v>1</v>
      </c>
      <c r="CD52" s="3">
        <f t="shared" si="12"/>
        <v>1</v>
      </c>
      <c r="CE52" s="3">
        <f t="shared" si="12"/>
        <v>1</v>
      </c>
      <c r="CF52" s="3">
        <f t="shared" si="12"/>
        <v>1</v>
      </c>
      <c r="CG52" s="3">
        <f t="shared" si="12"/>
        <v>1</v>
      </c>
      <c r="CH52" s="3">
        <f t="shared" si="12"/>
        <v>0</v>
      </c>
      <c r="CI52" s="3">
        <f t="shared" si="12"/>
        <v>1</v>
      </c>
      <c r="CJ52" s="3">
        <f t="shared" si="12"/>
        <v>1</v>
      </c>
      <c r="CK52" s="3">
        <f t="shared" si="12"/>
        <v>1</v>
      </c>
      <c r="CL52" s="3">
        <f t="shared" si="12"/>
        <v>1</v>
      </c>
      <c r="CM52" s="3">
        <f t="shared" si="12"/>
        <v>1</v>
      </c>
      <c r="CN52" s="3">
        <f t="shared" si="12"/>
        <v>1</v>
      </c>
      <c r="CO52" s="3">
        <f t="shared" si="12"/>
        <v>1</v>
      </c>
      <c r="CP52" s="3">
        <f t="shared" si="13"/>
        <v>1</v>
      </c>
      <c r="CQ52" s="3">
        <f t="shared" si="13"/>
        <v>1</v>
      </c>
      <c r="CR52" s="5">
        <f t="shared" si="7"/>
        <v>19</v>
      </c>
      <c r="CS52" s="5">
        <f t="shared" si="7"/>
        <v>21</v>
      </c>
      <c r="CW52" s="16"/>
      <c r="CY52" s="16"/>
      <c r="CZ52" s="16"/>
    </row>
    <row r="53" spans="1:104" s="21" customFormat="1" x14ac:dyDescent="0.2">
      <c r="V53" s="26"/>
      <c r="Y53" s="26"/>
      <c r="Z53" s="26"/>
      <c r="AA53" s="26"/>
      <c r="AB53" s="26"/>
      <c r="CR53" s="22"/>
      <c r="CS53" s="22"/>
      <c r="CT53" s="23"/>
      <c r="CU53" s="23"/>
    </row>
    <row r="54" spans="1:104" s="21" customFormat="1" x14ac:dyDescent="0.2">
      <c r="V54" s="26"/>
      <c r="CR54" s="22"/>
      <c r="CS54" s="22"/>
      <c r="CT54" s="23"/>
      <c r="CU54" s="23"/>
    </row>
    <row r="55" spans="1:104" s="21" customFormat="1" x14ac:dyDescent="0.2">
      <c r="CR55" s="22"/>
      <c r="CS55" s="22"/>
      <c r="CT55" s="23"/>
      <c r="CU55" s="23"/>
    </row>
  </sheetData>
  <mergeCells count="37">
    <mergeCell ref="AO5:AP5"/>
    <mergeCell ref="AQ5:AR5"/>
    <mergeCell ref="AS5:AT5"/>
    <mergeCell ref="AU5:AV5"/>
    <mergeCell ref="AW5:AX5"/>
    <mergeCell ref="I5:J5"/>
    <mergeCell ref="K5:L5"/>
    <mergeCell ref="AM5:AN5"/>
    <mergeCell ref="M5:N5"/>
    <mergeCell ref="O5:P5"/>
    <mergeCell ref="Q5:R5"/>
    <mergeCell ref="S5:T5"/>
    <mergeCell ref="U5:V5"/>
    <mergeCell ref="W5:X5"/>
    <mergeCell ref="AF3:AF6"/>
    <mergeCell ref="AG3:AX3"/>
    <mergeCell ref="Y5:Z5"/>
    <mergeCell ref="AA5:AB5"/>
    <mergeCell ref="AG5:AH5"/>
    <mergeCell ref="AI5:AJ5"/>
    <mergeCell ref="AK5:AL5"/>
    <mergeCell ref="A1:AB1"/>
    <mergeCell ref="AC1:BA1"/>
    <mergeCell ref="A3:A6"/>
    <mergeCell ref="B3:B6"/>
    <mergeCell ref="C3:C6"/>
    <mergeCell ref="D3:D6"/>
    <mergeCell ref="E3:AB3"/>
    <mergeCell ref="AC3:AC6"/>
    <mergeCell ref="AD3:AD6"/>
    <mergeCell ref="AE3:AE6"/>
    <mergeCell ref="AY3:AZ5"/>
    <mergeCell ref="BA3:BA5"/>
    <mergeCell ref="E4:AB4"/>
    <mergeCell ref="AG4:AX4"/>
    <mergeCell ref="E5:F5"/>
    <mergeCell ref="G5:H5"/>
  </mergeCells>
  <pageMargins left="0.16" right="0.17" top="0.17" bottom="0.17" header="0.17" footer="0.17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01.06.2017</vt:lpstr>
      <vt:lpstr>01.07.2017 </vt:lpstr>
      <vt:lpstr>'01.06.2017'!Область_печати</vt:lpstr>
      <vt:lpstr>'01.07.2017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zuenok</dc:creator>
  <cp:lastModifiedBy>Бронникова Анна Владимировна</cp:lastModifiedBy>
  <cp:lastPrinted>2017-06-30T03:04:20Z</cp:lastPrinted>
  <dcterms:created xsi:type="dcterms:W3CDTF">2017-06-01T00:28:08Z</dcterms:created>
  <dcterms:modified xsi:type="dcterms:W3CDTF">2017-07-03T06:27:36Z</dcterms:modified>
</cp:coreProperties>
</file>